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hattin.albas\Desktop\"/>
    </mc:Choice>
  </mc:AlternateContent>
  <bookViews>
    <workbookView xWindow="0" yWindow="0" windowWidth="23040" windowHeight="9636" activeTab="2"/>
  </bookViews>
  <sheets>
    <sheet name="ÖDENEK TABLOSU" sheetId="8" r:id="rId1"/>
    <sheet name="ÖDENECEK TAH. ELt SU DO. G İCMA" sheetId="6" r:id="rId2"/>
    <sheet name="ÖDENEN ELEKTRİK" sheetId="3" r:id="rId3"/>
    <sheet name="ÖDENEN DOĞALGAZ" sheetId="2" r:id="rId4"/>
    <sheet name=" ÖDENEN SU" sheetId="1" r:id="rId5"/>
    <sheet name="HESAPLAMA" sheetId="7" r:id="rId6"/>
  </sheets>
  <definedNames>
    <definedName name="_xlnm.Print_Area" localSheetId="1">'ÖDENECEK TAH. ELt SU DO. G İCMA'!$A$7:$Q$16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7" l="1"/>
  <c r="M14" i="7" l="1"/>
  <c r="L14" i="7"/>
  <c r="K14" i="7"/>
  <c r="J14" i="7"/>
  <c r="I14" i="7"/>
  <c r="H14" i="7"/>
  <c r="G14" i="7"/>
  <c r="F14" i="7"/>
  <c r="D14" i="7"/>
  <c r="C14" i="7"/>
  <c r="D13" i="6"/>
  <c r="C13" i="6"/>
  <c r="B13" i="6"/>
  <c r="G167" i="1"/>
  <c r="G166" i="1"/>
  <c r="F166" i="1"/>
  <c r="H165" i="1"/>
  <c r="H164" i="1"/>
  <c r="H163" i="1"/>
  <c r="H162" i="1"/>
  <c r="H161" i="1"/>
  <c r="H160" i="1"/>
  <c r="H159" i="1"/>
  <c r="H158" i="1"/>
  <c r="H157" i="1"/>
  <c r="H156" i="1"/>
  <c r="H166" i="1" s="1"/>
  <c r="H155" i="1"/>
  <c r="I155" i="1" s="1"/>
  <c r="I166" i="1" s="1"/>
  <c r="G153" i="1"/>
  <c r="F153" i="1"/>
  <c r="H152" i="1"/>
  <c r="H151" i="1"/>
  <c r="H150" i="1"/>
  <c r="H149" i="1"/>
  <c r="H148" i="1"/>
  <c r="H147" i="1"/>
  <c r="H146" i="1"/>
  <c r="H144" i="1"/>
  <c r="H153" i="1" s="1"/>
  <c r="H143" i="1"/>
  <c r="I142" i="1"/>
  <c r="I153" i="1" s="1"/>
  <c r="H142" i="1"/>
  <c r="G140" i="1"/>
  <c r="F140" i="1"/>
  <c r="H139" i="1"/>
  <c r="H138" i="1"/>
  <c r="H137" i="1"/>
  <c r="H136" i="1"/>
  <c r="H135" i="1"/>
  <c r="H134" i="1"/>
  <c r="H133" i="1"/>
  <c r="H132" i="1"/>
  <c r="H131" i="1"/>
  <c r="H130" i="1"/>
  <c r="H129" i="1"/>
  <c r="H140" i="1" s="1"/>
  <c r="G127" i="1"/>
  <c r="F127" i="1"/>
  <c r="H126" i="1"/>
  <c r="H125" i="1"/>
  <c r="H124" i="1"/>
  <c r="H123" i="1"/>
  <c r="H122" i="1"/>
  <c r="H121" i="1"/>
  <c r="H120" i="1"/>
  <c r="H119" i="1"/>
  <c r="H118" i="1"/>
  <c r="I116" i="1" s="1"/>
  <c r="I127" i="1" s="1"/>
  <c r="H117" i="1"/>
  <c r="H116" i="1"/>
  <c r="H127" i="1" s="1"/>
  <c r="G114" i="1"/>
  <c r="F114" i="1"/>
  <c r="H113" i="1"/>
  <c r="H112" i="1"/>
  <c r="H111" i="1"/>
  <c r="H110" i="1"/>
  <c r="H109" i="1"/>
  <c r="H108" i="1"/>
  <c r="H107" i="1"/>
  <c r="H106" i="1"/>
  <c r="H105" i="1"/>
  <c r="H104" i="1"/>
  <c r="H103" i="1"/>
  <c r="H114" i="1" s="1"/>
  <c r="I103" i="1" s="1"/>
  <c r="I114" i="1" s="1"/>
  <c r="G101" i="1"/>
  <c r="F101" i="1"/>
  <c r="H100" i="1"/>
  <c r="H99" i="1"/>
  <c r="H98" i="1"/>
  <c r="H97" i="1"/>
  <c r="H96" i="1"/>
  <c r="H95" i="1"/>
  <c r="H94" i="1"/>
  <c r="H93" i="1"/>
  <c r="H92" i="1"/>
  <c r="H91" i="1"/>
  <c r="H90" i="1"/>
  <c r="H101" i="1" s="1"/>
  <c r="G88" i="1"/>
  <c r="F88" i="1"/>
  <c r="H87" i="1"/>
  <c r="H86" i="1"/>
  <c r="H85" i="1"/>
  <c r="H84" i="1"/>
  <c r="H83" i="1"/>
  <c r="H82" i="1"/>
  <c r="H81" i="1"/>
  <c r="H80" i="1"/>
  <c r="I77" i="1" s="1"/>
  <c r="I88" i="1" s="1"/>
  <c r="H79" i="1"/>
  <c r="H78" i="1"/>
  <c r="H77" i="1"/>
  <c r="H88" i="1" s="1"/>
  <c r="I75" i="1"/>
  <c r="G75" i="1"/>
  <c r="F75" i="1"/>
  <c r="H74" i="1"/>
  <c r="H73" i="1"/>
  <c r="H72" i="1"/>
  <c r="H71" i="1"/>
  <c r="H70" i="1"/>
  <c r="H69" i="1"/>
  <c r="H68" i="1"/>
  <c r="H67" i="1"/>
  <c r="H66" i="1"/>
  <c r="H65" i="1"/>
  <c r="I64" i="1"/>
  <c r="H64" i="1"/>
  <c r="H75" i="1" s="1"/>
  <c r="G62" i="1"/>
  <c r="F62" i="1"/>
  <c r="H61" i="1"/>
  <c r="H60" i="1"/>
  <c r="H59" i="1"/>
  <c r="H58" i="1"/>
  <c r="H57" i="1"/>
  <c r="H56" i="1"/>
  <c r="H55" i="1"/>
  <c r="H54" i="1"/>
  <c r="H53" i="1"/>
  <c r="H52" i="1"/>
  <c r="H51" i="1"/>
  <c r="H62" i="1" s="1"/>
  <c r="G49" i="1"/>
  <c r="F49" i="1"/>
  <c r="H48" i="1"/>
  <c r="H47" i="1"/>
  <c r="H46" i="1"/>
  <c r="H45" i="1"/>
  <c r="H44" i="1"/>
  <c r="H43" i="1"/>
  <c r="H42" i="1"/>
  <c r="H41" i="1"/>
  <c r="I38" i="1" s="1"/>
  <c r="I49" i="1" s="1"/>
  <c r="H40" i="1"/>
  <c r="H39" i="1"/>
  <c r="H38" i="1"/>
  <c r="H49" i="1" s="1"/>
  <c r="I36" i="1"/>
  <c r="G36" i="1"/>
  <c r="F36" i="1"/>
  <c r="H35" i="1"/>
  <c r="H34" i="1"/>
  <c r="H33" i="1"/>
  <c r="H32" i="1"/>
  <c r="H31" i="1"/>
  <c r="H30" i="1"/>
  <c r="H29" i="1"/>
  <c r="H28" i="1"/>
  <c r="H27" i="1"/>
  <c r="H26" i="1"/>
  <c r="I25" i="1"/>
  <c r="H25" i="1"/>
  <c r="H36" i="1" s="1"/>
  <c r="G23" i="1"/>
  <c r="F23" i="1"/>
  <c r="F167" i="1" s="1"/>
  <c r="H22" i="1"/>
  <c r="H21" i="1"/>
  <c r="H20" i="1"/>
  <c r="H19" i="1"/>
  <c r="H18" i="1"/>
  <c r="H17" i="1"/>
  <c r="H16" i="1"/>
  <c r="H15" i="1"/>
  <c r="H14" i="1"/>
  <c r="H13" i="1"/>
  <c r="H12" i="1"/>
  <c r="H23" i="1" s="1"/>
  <c r="G167" i="2"/>
  <c r="F167" i="2"/>
  <c r="J166" i="2"/>
  <c r="I166" i="2"/>
  <c r="H166" i="2"/>
  <c r="I165" i="2"/>
  <c r="J165" i="2" s="1"/>
  <c r="H165" i="2"/>
  <c r="I164" i="2"/>
  <c r="J164" i="2" s="1"/>
  <c r="H164" i="2"/>
  <c r="H163" i="2"/>
  <c r="J162" i="2"/>
  <c r="I162" i="2"/>
  <c r="H162" i="2"/>
  <c r="I161" i="2"/>
  <c r="J161" i="2" s="1"/>
  <c r="H161" i="2"/>
  <c r="I160" i="2"/>
  <c r="J160" i="2" s="1"/>
  <c r="H160" i="2"/>
  <c r="H159" i="2"/>
  <c r="J158" i="2"/>
  <c r="I158" i="2"/>
  <c r="H158" i="2"/>
  <c r="I157" i="2"/>
  <c r="J157" i="2" s="1"/>
  <c r="H157" i="2"/>
  <c r="I156" i="2"/>
  <c r="J156" i="2" s="1"/>
  <c r="H156" i="2"/>
  <c r="H167" i="2" s="1"/>
  <c r="G153" i="2"/>
  <c r="F153" i="2"/>
  <c r="H152" i="2"/>
  <c r="I152" i="2" s="1"/>
  <c r="H151" i="2"/>
  <c r="H150" i="2"/>
  <c r="I150" i="2" s="1"/>
  <c r="J150" i="2" s="1"/>
  <c r="J149" i="2"/>
  <c r="I149" i="2"/>
  <c r="H149" i="2"/>
  <c r="H148" i="2"/>
  <c r="H147" i="2"/>
  <c r="H146" i="2"/>
  <c r="I146" i="2" s="1"/>
  <c r="J146" i="2" s="1"/>
  <c r="J145" i="2"/>
  <c r="I145" i="2"/>
  <c r="H145" i="2"/>
  <c r="H144" i="2"/>
  <c r="I144" i="2" s="1"/>
  <c r="H143" i="2"/>
  <c r="H142" i="2"/>
  <c r="I142" i="2" s="1"/>
  <c r="G140" i="2"/>
  <c r="F140" i="2"/>
  <c r="H139" i="2"/>
  <c r="I139" i="2" s="1"/>
  <c r="J139" i="2" s="1"/>
  <c r="J138" i="2"/>
  <c r="I138" i="2"/>
  <c r="H138" i="2"/>
  <c r="I137" i="2"/>
  <c r="H137" i="2"/>
  <c r="J137" i="2" s="1"/>
  <c r="H136" i="2"/>
  <c r="H135" i="2"/>
  <c r="I135" i="2" s="1"/>
  <c r="J135" i="2" s="1"/>
  <c r="J134" i="2"/>
  <c r="I134" i="2"/>
  <c r="H134" i="2"/>
  <c r="I133" i="2"/>
  <c r="H133" i="2"/>
  <c r="J133" i="2" s="1"/>
  <c r="H132" i="2"/>
  <c r="H131" i="2"/>
  <c r="I131" i="2" s="1"/>
  <c r="J131" i="2" s="1"/>
  <c r="J130" i="2"/>
  <c r="I130" i="2"/>
  <c r="H130" i="2"/>
  <c r="I129" i="2"/>
  <c r="H129" i="2"/>
  <c r="H140" i="2" s="1"/>
  <c r="G127" i="2"/>
  <c r="F127" i="2"/>
  <c r="I126" i="2"/>
  <c r="J126" i="2" s="1"/>
  <c r="H126" i="2"/>
  <c r="H125" i="2"/>
  <c r="J124" i="2"/>
  <c r="I124" i="2"/>
  <c r="H124" i="2"/>
  <c r="I123" i="2"/>
  <c r="J123" i="2" s="1"/>
  <c r="H123" i="2"/>
  <c r="I122" i="2"/>
  <c r="J122" i="2" s="1"/>
  <c r="H122" i="2"/>
  <c r="H121" i="2"/>
  <c r="J120" i="2"/>
  <c r="I120" i="2"/>
  <c r="H120" i="2"/>
  <c r="I119" i="2"/>
  <c r="J119" i="2" s="1"/>
  <c r="H119" i="2"/>
  <c r="I118" i="2"/>
  <c r="J118" i="2" s="1"/>
  <c r="H118" i="2"/>
  <c r="H117" i="2"/>
  <c r="H127" i="2" s="1"/>
  <c r="J116" i="2"/>
  <c r="I116" i="2"/>
  <c r="H116" i="2"/>
  <c r="G114" i="2"/>
  <c r="F114" i="2"/>
  <c r="H113" i="2"/>
  <c r="I113" i="2" s="1"/>
  <c r="J113" i="2" s="1"/>
  <c r="J112" i="2"/>
  <c r="I112" i="2"/>
  <c r="H112" i="2"/>
  <c r="H111" i="2"/>
  <c r="I111" i="2" s="1"/>
  <c r="H110" i="2"/>
  <c r="H109" i="2"/>
  <c r="I109" i="2" s="1"/>
  <c r="J109" i="2" s="1"/>
  <c r="J108" i="2"/>
  <c r="I108" i="2"/>
  <c r="H108" i="2"/>
  <c r="H107" i="2"/>
  <c r="H106" i="2"/>
  <c r="H105" i="2"/>
  <c r="I105" i="2" s="1"/>
  <c r="J105" i="2" s="1"/>
  <c r="J104" i="2"/>
  <c r="I104" i="2"/>
  <c r="H104" i="2"/>
  <c r="H103" i="2"/>
  <c r="I103" i="2" s="1"/>
  <c r="H101" i="2"/>
  <c r="G101" i="2"/>
  <c r="F101" i="2"/>
  <c r="I100" i="2"/>
  <c r="H100" i="2"/>
  <c r="J100" i="2" s="1"/>
  <c r="H99" i="2"/>
  <c r="H98" i="2"/>
  <c r="I98" i="2" s="1"/>
  <c r="J98" i="2" s="1"/>
  <c r="J97" i="2"/>
  <c r="I97" i="2"/>
  <c r="H97" i="2"/>
  <c r="I96" i="2"/>
  <c r="H96" i="2"/>
  <c r="J96" i="2" s="1"/>
  <c r="H95" i="2"/>
  <c r="H94" i="2"/>
  <c r="I94" i="2" s="1"/>
  <c r="J94" i="2" s="1"/>
  <c r="J93" i="2"/>
  <c r="I93" i="2"/>
  <c r="H93" i="2"/>
  <c r="I92" i="2"/>
  <c r="H92" i="2"/>
  <c r="J92" i="2" s="1"/>
  <c r="H91" i="2"/>
  <c r="H90" i="2"/>
  <c r="I90" i="2" s="1"/>
  <c r="G88" i="2"/>
  <c r="F88" i="2"/>
  <c r="J87" i="2"/>
  <c r="I87" i="2"/>
  <c r="H87" i="2"/>
  <c r="I86" i="2"/>
  <c r="J86" i="2" s="1"/>
  <c r="H86" i="2"/>
  <c r="I85" i="2"/>
  <c r="J85" i="2" s="1"/>
  <c r="H85" i="2"/>
  <c r="H84" i="2"/>
  <c r="J83" i="2"/>
  <c r="I83" i="2"/>
  <c r="H83" i="2"/>
  <c r="I82" i="2"/>
  <c r="J82" i="2" s="1"/>
  <c r="H82" i="2"/>
  <c r="I81" i="2"/>
  <c r="J81" i="2" s="1"/>
  <c r="H81" i="2"/>
  <c r="H80" i="2"/>
  <c r="J79" i="2"/>
  <c r="I79" i="2"/>
  <c r="H79" i="2"/>
  <c r="I78" i="2"/>
  <c r="J78" i="2" s="1"/>
  <c r="H78" i="2"/>
  <c r="I77" i="2"/>
  <c r="J77" i="2" s="1"/>
  <c r="H77" i="2"/>
  <c r="H88" i="2" s="1"/>
  <c r="G75" i="2"/>
  <c r="F75" i="2"/>
  <c r="H74" i="2"/>
  <c r="H73" i="2"/>
  <c r="H72" i="2"/>
  <c r="I72" i="2" s="1"/>
  <c r="J72" i="2" s="1"/>
  <c r="J71" i="2"/>
  <c r="I71" i="2"/>
  <c r="H71" i="2"/>
  <c r="H70" i="2"/>
  <c r="I70" i="2" s="1"/>
  <c r="H69" i="2"/>
  <c r="H68" i="2"/>
  <c r="I68" i="2" s="1"/>
  <c r="J68" i="2" s="1"/>
  <c r="J67" i="2"/>
  <c r="I67" i="2"/>
  <c r="H67" i="2"/>
  <c r="H66" i="2"/>
  <c r="H65" i="2"/>
  <c r="H64" i="2"/>
  <c r="I64" i="2" s="1"/>
  <c r="G62" i="2"/>
  <c r="F62" i="2"/>
  <c r="H61" i="2"/>
  <c r="I61" i="2" s="1"/>
  <c r="J61" i="2" s="1"/>
  <c r="J60" i="2"/>
  <c r="I60" i="2"/>
  <c r="H60" i="2"/>
  <c r="I59" i="2"/>
  <c r="H59" i="2"/>
  <c r="J59" i="2" s="1"/>
  <c r="H58" i="2"/>
  <c r="H57" i="2"/>
  <c r="I57" i="2" s="1"/>
  <c r="J57" i="2" s="1"/>
  <c r="J56" i="2"/>
  <c r="I56" i="2"/>
  <c r="H56" i="2"/>
  <c r="I55" i="2"/>
  <c r="H55" i="2"/>
  <c r="J55" i="2" s="1"/>
  <c r="H54" i="2"/>
  <c r="H53" i="2"/>
  <c r="I53" i="2" s="1"/>
  <c r="J53" i="2" s="1"/>
  <c r="J52" i="2"/>
  <c r="I52" i="2"/>
  <c r="H52" i="2"/>
  <c r="I51" i="2"/>
  <c r="H51" i="2"/>
  <c r="H62" i="2" s="1"/>
  <c r="H49" i="2"/>
  <c r="G49" i="2"/>
  <c r="F49" i="2"/>
  <c r="I48" i="2"/>
  <c r="J48" i="2" s="1"/>
  <c r="H48" i="2"/>
  <c r="H47" i="2"/>
  <c r="J46" i="2"/>
  <c r="I46" i="2"/>
  <c r="H46" i="2"/>
  <c r="I45" i="2"/>
  <c r="J45" i="2" s="1"/>
  <c r="H45" i="2"/>
  <c r="I44" i="2"/>
  <c r="J44" i="2" s="1"/>
  <c r="H44" i="2"/>
  <c r="H43" i="2"/>
  <c r="J42" i="2"/>
  <c r="I42" i="2"/>
  <c r="H42" i="2"/>
  <c r="I41" i="2"/>
  <c r="J41" i="2" s="1"/>
  <c r="H41" i="2"/>
  <c r="I40" i="2"/>
  <c r="J40" i="2" s="1"/>
  <c r="H40" i="2"/>
  <c r="H39" i="2"/>
  <c r="J38" i="2"/>
  <c r="I38" i="2"/>
  <c r="H38" i="2"/>
  <c r="G36" i="2"/>
  <c r="F36" i="2"/>
  <c r="F169" i="2" s="1"/>
  <c r="H35" i="2"/>
  <c r="I35" i="2" s="1"/>
  <c r="J35" i="2" s="1"/>
  <c r="J34" i="2"/>
  <c r="I34" i="2"/>
  <c r="H34" i="2"/>
  <c r="H33" i="2"/>
  <c r="H32" i="2"/>
  <c r="H31" i="2"/>
  <c r="I31" i="2" s="1"/>
  <c r="J31" i="2" s="1"/>
  <c r="J30" i="2"/>
  <c r="I30" i="2"/>
  <c r="H30" i="2"/>
  <c r="H29" i="2"/>
  <c r="H28" i="2"/>
  <c r="H27" i="2"/>
  <c r="I27" i="2" s="1"/>
  <c r="J27" i="2" s="1"/>
  <c r="J26" i="2"/>
  <c r="I26" i="2"/>
  <c r="H26" i="2"/>
  <c r="H25" i="2"/>
  <c r="I25" i="2" s="1"/>
  <c r="H23" i="2"/>
  <c r="G23" i="2"/>
  <c r="G169" i="2" s="1"/>
  <c r="F23" i="2"/>
  <c r="I22" i="2"/>
  <c r="H22" i="2"/>
  <c r="J22" i="2" s="1"/>
  <c r="H21" i="2"/>
  <c r="H20" i="2"/>
  <c r="I20" i="2" s="1"/>
  <c r="J20" i="2" s="1"/>
  <c r="J19" i="2"/>
  <c r="I19" i="2"/>
  <c r="H19" i="2"/>
  <c r="I18" i="2"/>
  <c r="H18" i="2"/>
  <c r="J18" i="2" s="1"/>
  <c r="H17" i="2"/>
  <c r="H16" i="2"/>
  <c r="I16" i="2" s="1"/>
  <c r="J16" i="2" s="1"/>
  <c r="J15" i="2"/>
  <c r="I15" i="2"/>
  <c r="H15" i="2"/>
  <c r="I14" i="2"/>
  <c r="H14" i="2"/>
  <c r="J14" i="2" s="1"/>
  <c r="H13" i="2"/>
  <c r="H12" i="2"/>
  <c r="I12" i="2" s="1"/>
  <c r="G178" i="3"/>
  <c r="F178" i="3"/>
  <c r="I177" i="3"/>
  <c r="J177" i="3" s="1"/>
  <c r="H177" i="3"/>
  <c r="I176" i="3"/>
  <c r="J176" i="3" s="1"/>
  <c r="H176" i="3"/>
  <c r="I175" i="3"/>
  <c r="J175" i="3" s="1"/>
  <c r="H175" i="3"/>
  <c r="I174" i="3"/>
  <c r="H174" i="3"/>
  <c r="J174" i="3" s="1"/>
  <c r="I173" i="3"/>
  <c r="J173" i="3" s="1"/>
  <c r="H173" i="3"/>
  <c r="I172" i="3"/>
  <c r="J172" i="3" s="1"/>
  <c r="H172" i="3"/>
  <c r="I171" i="3"/>
  <c r="J171" i="3" s="1"/>
  <c r="H171" i="3"/>
  <c r="I170" i="3"/>
  <c r="H170" i="3"/>
  <c r="J170" i="3" s="1"/>
  <c r="I169" i="3"/>
  <c r="J169" i="3" s="1"/>
  <c r="H169" i="3"/>
  <c r="I168" i="3"/>
  <c r="J168" i="3" s="1"/>
  <c r="H168" i="3"/>
  <c r="I167" i="3"/>
  <c r="J167" i="3" s="1"/>
  <c r="H167" i="3"/>
  <c r="I166" i="3"/>
  <c r="I178" i="3" s="1"/>
  <c r="H166" i="3"/>
  <c r="H178" i="3" s="1"/>
  <c r="G163" i="3"/>
  <c r="F163" i="3"/>
  <c r="H162" i="3"/>
  <c r="H161" i="3"/>
  <c r="H160" i="3"/>
  <c r="H159" i="3"/>
  <c r="H158" i="3"/>
  <c r="H157" i="3"/>
  <c r="H156" i="3"/>
  <c r="H155" i="3"/>
  <c r="H154" i="3"/>
  <c r="H153" i="3"/>
  <c r="H152" i="3"/>
  <c r="H151" i="3"/>
  <c r="H163" i="3" s="1"/>
  <c r="H149" i="3"/>
  <c r="G149" i="3"/>
  <c r="F149" i="3"/>
  <c r="H148" i="3"/>
  <c r="H147" i="3"/>
  <c r="I147" i="3" s="1"/>
  <c r="J147" i="3" s="1"/>
  <c r="H146" i="3"/>
  <c r="I146" i="3" s="1"/>
  <c r="J146" i="3" s="1"/>
  <c r="J145" i="3"/>
  <c r="I145" i="3"/>
  <c r="H145" i="3"/>
  <c r="H144" i="3"/>
  <c r="H143" i="3"/>
  <c r="I143" i="3" s="1"/>
  <c r="J143" i="3" s="1"/>
  <c r="H142" i="3"/>
  <c r="I142" i="3" s="1"/>
  <c r="J142" i="3" s="1"/>
  <c r="J141" i="3"/>
  <c r="I141" i="3"/>
  <c r="H141" i="3"/>
  <c r="H140" i="3"/>
  <c r="H139" i="3"/>
  <c r="I139" i="3" s="1"/>
  <c r="J139" i="3" s="1"/>
  <c r="H138" i="3"/>
  <c r="I138" i="3" s="1"/>
  <c r="J137" i="3"/>
  <c r="I137" i="3"/>
  <c r="H137" i="3"/>
  <c r="H135" i="3"/>
  <c r="G135" i="3"/>
  <c r="F135" i="3"/>
  <c r="I134" i="3"/>
  <c r="J134" i="3" s="1"/>
  <c r="H134" i="3"/>
  <c r="I133" i="3"/>
  <c r="J133" i="3" s="1"/>
  <c r="H133" i="3"/>
  <c r="I132" i="3"/>
  <c r="H132" i="3"/>
  <c r="J132" i="3" s="1"/>
  <c r="I131" i="3"/>
  <c r="J131" i="3" s="1"/>
  <c r="H131" i="3"/>
  <c r="I130" i="3"/>
  <c r="J130" i="3" s="1"/>
  <c r="H130" i="3"/>
  <c r="I129" i="3"/>
  <c r="J129" i="3" s="1"/>
  <c r="H129" i="3"/>
  <c r="I128" i="3"/>
  <c r="H128" i="3"/>
  <c r="J128" i="3" s="1"/>
  <c r="I127" i="3"/>
  <c r="J127" i="3" s="1"/>
  <c r="H127" i="3"/>
  <c r="I126" i="3"/>
  <c r="J126" i="3" s="1"/>
  <c r="H126" i="3"/>
  <c r="I125" i="3"/>
  <c r="J125" i="3" s="1"/>
  <c r="H125" i="3"/>
  <c r="I124" i="3"/>
  <c r="H124" i="3"/>
  <c r="J124" i="3" s="1"/>
  <c r="I123" i="3"/>
  <c r="I135" i="3" s="1"/>
  <c r="H123" i="3"/>
  <c r="G121" i="3"/>
  <c r="F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21" i="3" s="1"/>
  <c r="G107" i="3"/>
  <c r="F107" i="3"/>
  <c r="H106" i="3"/>
  <c r="I106" i="3" s="1"/>
  <c r="J106" i="3" s="1"/>
  <c r="H105" i="3"/>
  <c r="I105" i="3" s="1"/>
  <c r="J105" i="3" s="1"/>
  <c r="J104" i="3"/>
  <c r="I104" i="3"/>
  <c r="H104" i="3"/>
  <c r="H103" i="3"/>
  <c r="H102" i="3"/>
  <c r="I102" i="3" s="1"/>
  <c r="J102" i="3" s="1"/>
  <c r="H101" i="3"/>
  <c r="I101" i="3" s="1"/>
  <c r="J101" i="3" s="1"/>
  <c r="J100" i="3"/>
  <c r="I100" i="3"/>
  <c r="H100" i="3"/>
  <c r="H99" i="3"/>
  <c r="H98" i="3"/>
  <c r="I98" i="3" s="1"/>
  <c r="J98" i="3" s="1"/>
  <c r="H97" i="3"/>
  <c r="I97" i="3" s="1"/>
  <c r="J97" i="3" s="1"/>
  <c r="J96" i="3"/>
  <c r="I96" i="3"/>
  <c r="H96" i="3"/>
  <c r="H95" i="3"/>
  <c r="H107" i="3" s="1"/>
  <c r="H93" i="3"/>
  <c r="G93" i="3"/>
  <c r="F93" i="3"/>
  <c r="I92" i="3"/>
  <c r="J92" i="3" s="1"/>
  <c r="H92" i="3"/>
  <c r="I91" i="3"/>
  <c r="H91" i="3"/>
  <c r="J91" i="3" s="1"/>
  <c r="I90" i="3"/>
  <c r="J90" i="3" s="1"/>
  <c r="H90" i="3"/>
  <c r="I89" i="3"/>
  <c r="J89" i="3" s="1"/>
  <c r="H89" i="3"/>
  <c r="I88" i="3"/>
  <c r="J88" i="3" s="1"/>
  <c r="H88" i="3"/>
  <c r="I87" i="3"/>
  <c r="H87" i="3"/>
  <c r="J87" i="3" s="1"/>
  <c r="I86" i="3"/>
  <c r="J86" i="3" s="1"/>
  <c r="H86" i="3"/>
  <c r="I85" i="3"/>
  <c r="J85" i="3" s="1"/>
  <c r="H85" i="3"/>
  <c r="I84" i="3"/>
  <c r="J84" i="3" s="1"/>
  <c r="H84" i="3"/>
  <c r="I83" i="3"/>
  <c r="H83" i="3"/>
  <c r="J83" i="3" s="1"/>
  <c r="I82" i="3"/>
  <c r="J82" i="3" s="1"/>
  <c r="H82" i="3"/>
  <c r="I81" i="3"/>
  <c r="I93" i="3" s="1"/>
  <c r="H81" i="3"/>
  <c r="G79" i="3"/>
  <c r="F79" i="3"/>
  <c r="H78" i="3"/>
  <c r="H77" i="3"/>
  <c r="H76" i="3"/>
  <c r="H75" i="3"/>
  <c r="H74" i="3"/>
  <c r="H73" i="3"/>
  <c r="H72" i="3"/>
  <c r="H71" i="3"/>
  <c r="H70" i="3"/>
  <c r="H69" i="3"/>
  <c r="H68" i="3"/>
  <c r="H67" i="3"/>
  <c r="H79" i="3" s="1"/>
  <c r="H65" i="3"/>
  <c r="G65" i="3"/>
  <c r="F65" i="3"/>
  <c r="H64" i="3"/>
  <c r="I64" i="3" s="1"/>
  <c r="J64" i="3" s="1"/>
  <c r="J63" i="3"/>
  <c r="I63" i="3"/>
  <c r="H63" i="3"/>
  <c r="H62" i="3"/>
  <c r="H61" i="3"/>
  <c r="I61" i="3" s="1"/>
  <c r="J61" i="3" s="1"/>
  <c r="H60" i="3"/>
  <c r="I60" i="3" s="1"/>
  <c r="J60" i="3" s="1"/>
  <c r="J59" i="3"/>
  <c r="I59" i="3"/>
  <c r="H59" i="3"/>
  <c r="H58" i="3"/>
  <c r="H57" i="3"/>
  <c r="I57" i="3" s="1"/>
  <c r="J57" i="3" s="1"/>
  <c r="H56" i="3"/>
  <c r="I56" i="3" s="1"/>
  <c r="J56" i="3" s="1"/>
  <c r="J55" i="3"/>
  <c r="I55" i="3"/>
  <c r="H55" i="3"/>
  <c r="H54" i="3"/>
  <c r="H53" i="3"/>
  <c r="I53" i="3" s="1"/>
  <c r="H51" i="3"/>
  <c r="G51" i="3"/>
  <c r="F51" i="3"/>
  <c r="I50" i="3"/>
  <c r="H50" i="3"/>
  <c r="J50" i="3" s="1"/>
  <c r="I49" i="3"/>
  <c r="J49" i="3" s="1"/>
  <c r="H49" i="3"/>
  <c r="I48" i="3"/>
  <c r="J48" i="3" s="1"/>
  <c r="H48" i="3"/>
  <c r="I47" i="3"/>
  <c r="J47" i="3" s="1"/>
  <c r="H47" i="3"/>
  <c r="I46" i="3"/>
  <c r="H46" i="3"/>
  <c r="J46" i="3" s="1"/>
  <c r="I45" i="3"/>
  <c r="J45" i="3" s="1"/>
  <c r="H45" i="3"/>
  <c r="I44" i="3"/>
  <c r="J44" i="3" s="1"/>
  <c r="H44" i="3"/>
  <c r="I43" i="3"/>
  <c r="J43" i="3" s="1"/>
  <c r="H43" i="3"/>
  <c r="I42" i="3"/>
  <c r="H42" i="3"/>
  <c r="J42" i="3" s="1"/>
  <c r="I41" i="3"/>
  <c r="J41" i="3" s="1"/>
  <c r="H41" i="3"/>
  <c r="I40" i="3"/>
  <c r="J40" i="3" s="1"/>
  <c r="H40" i="3"/>
  <c r="I39" i="3"/>
  <c r="I51" i="3" s="1"/>
  <c r="H39" i="3"/>
  <c r="G37" i="3"/>
  <c r="F37" i="3"/>
  <c r="H36" i="3"/>
  <c r="H35" i="3"/>
  <c r="H34" i="3"/>
  <c r="H33" i="3"/>
  <c r="H32" i="3"/>
  <c r="H31" i="3"/>
  <c r="H30" i="3"/>
  <c r="H29" i="3"/>
  <c r="H28" i="3"/>
  <c r="H27" i="3"/>
  <c r="H26" i="3"/>
  <c r="H25" i="3"/>
  <c r="H37" i="3" s="1"/>
  <c r="H23" i="3"/>
  <c r="G23" i="3"/>
  <c r="G180" i="3" s="1"/>
  <c r="J182" i="3" s="1"/>
  <c r="F23" i="3"/>
  <c r="F180" i="3" s="1"/>
  <c r="J20" i="3"/>
  <c r="I20" i="3"/>
  <c r="H20" i="3"/>
  <c r="H19" i="3"/>
  <c r="H18" i="3"/>
  <c r="I18" i="3" s="1"/>
  <c r="J18" i="3" s="1"/>
  <c r="H17" i="3"/>
  <c r="I17" i="3" s="1"/>
  <c r="J17" i="3" s="1"/>
  <c r="J16" i="3"/>
  <c r="I16" i="3"/>
  <c r="H16" i="3"/>
  <c r="H15" i="3"/>
  <c r="H14" i="3"/>
  <c r="I14" i="3" s="1"/>
  <c r="J14" i="3" s="1"/>
  <c r="H13" i="3"/>
  <c r="I13" i="3" s="1"/>
  <c r="J13" i="3" s="1"/>
  <c r="J12" i="3"/>
  <c r="I12" i="3"/>
  <c r="H12" i="3"/>
  <c r="H11" i="3"/>
  <c r="D16" i="7" l="1"/>
  <c r="H167" i="1"/>
  <c r="I12" i="1"/>
  <c r="I23" i="1" s="1"/>
  <c r="I51" i="1"/>
  <c r="I62" i="1" s="1"/>
  <c r="I90" i="1"/>
  <c r="I101" i="1" s="1"/>
  <c r="I129" i="1"/>
  <c r="I140" i="1" s="1"/>
  <c r="I49" i="2"/>
  <c r="J132" i="2"/>
  <c r="J148" i="2"/>
  <c r="J163" i="2"/>
  <c r="J74" i="2"/>
  <c r="J125" i="2"/>
  <c r="J95" i="2"/>
  <c r="J90" i="2"/>
  <c r="J69" i="2"/>
  <c r="J84" i="2"/>
  <c r="J106" i="2"/>
  <c r="J142" i="2"/>
  <c r="J12" i="2"/>
  <c r="I23" i="2"/>
  <c r="J99" i="2"/>
  <c r="J107" i="2"/>
  <c r="I127" i="2"/>
  <c r="J43" i="2"/>
  <c r="J64" i="2"/>
  <c r="I75" i="2"/>
  <c r="J65" i="2"/>
  <c r="J73" i="2"/>
  <c r="H75" i="2"/>
  <c r="H153" i="2"/>
  <c r="I39" i="2"/>
  <c r="J39" i="2" s="1"/>
  <c r="J49" i="2" s="1"/>
  <c r="I43" i="2"/>
  <c r="I47" i="2"/>
  <c r="J47" i="2" s="1"/>
  <c r="J51" i="2"/>
  <c r="I80" i="2"/>
  <c r="J80" i="2" s="1"/>
  <c r="J88" i="2" s="1"/>
  <c r="I84" i="2"/>
  <c r="I117" i="2"/>
  <c r="I121" i="2"/>
  <c r="J121" i="2" s="1"/>
  <c r="I125" i="2"/>
  <c r="J129" i="2"/>
  <c r="I159" i="2"/>
  <c r="J159" i="2" s="1"/>
  <c r="J167" i="2" s="1"/>
  <c r="I163" i="2"/>
  <c r="J117" i="2"/>
  <c r="J127" i="2" s="1"/>
  <c r="I167" i="2"/>
  <c r="I28" i="2"/>
  <c r="J28" i="2" s="1"/>
  <c r="I32" i="2"/>
  <c r="J32" i="2" s="1"/>
  <c r="I65" i="2"/>
  <c r="I69" i="2"/>
  <c r="I73" i="2"/>
  <c r="I106" i="2"/>
  <c r="I110" i="2"/>
  <c r="J110" i="2" s="1"/>
  <c r="I143" i="2"/>
  <c r="J143" i="2" s="1"/>
  <c r="I147" i="2"/>
  <c r="J147" i="2" s="1"/>
  <c r="I151" i="2"/>
  <c r="J151" i="2" s="1"/>
  <c r="H36" i="2"/>
  <c r="H169" i="2" s="1"/>
  <c r="H114" i="2"/>
  <c r="I29" i="2"/>
  <c r="J29" i="2" s="1"/>
  <c r="I33" i="2"/>
  <c r="J33" i="2" s="1"/>
  <c r="I66" i="2"/>
  <c r="J66" i="2" s="1"/>
  <c r="I74" i="2"/>
  <c r="I107" i="2"/>
  <c r="I114" i="2" s="1"/>
  <c r="I148" i="2"/>
  <c r="I13" i="2"/>
  <c r="J13" i="2" s="1"/>
  <c r="I17" i="2"/>
  <c r="J17" i="2" s="1"/>
  <c r="I21" i="2"/>
  <c r="J21" i="2" s="1"/>
  <c r="J25" i="2"/>
  <c r="I54" i="2"/>
  <c r="I62" i="2" s="1"/>
  <c r="I58" i="2"/>
  <c r="J58" i="2" s="1"/>
  <c r="J70" i="2"/>
  <c r="I91" i="2"/>
  <c r="J91" i="2" s="1"/>
  <c r="I95" i="2"/>
  <c r="I99" i="2"/>
  <c r="J103" i="2"/>
  <c r="J111" i="2"/>
  <c r="I132" i="2"/>
  <c r="I136" i="2"/>
  <c r="J136" i="2" s="1"/>
  <c r="J144" i="2"/>
  <c r="J152" i="2"/>
  <c r="J112" i="3"/>
  <c r="J115" i="3"/>
  <c r="J155" i="3"/>
  <c r="J32" i="3"/>
  <c r="J15" i="3"/>
  <c r="H180" i="3"/>
  <c r="J36" i="3"/>
  <c r="J138" i="3"/>
  <c r="J157" i="3"/>
  <c r="J58" i="3"/>
  <c r="J144" i="3"/>
  <c r="J62" i="3"/>
  <c r="J153" i="3"/>
  <c r="J119" i="3"/>
  <c r="J148" i="3"/>
  <c r="J160" i="3"/>
  <c r="J28" i="3"/>
  <c r="J68" i="3"/>
  <c r="J161" i="3"/>
  <c r="J29" i="3"/>
  <c r="J110" i="3"/>
  <c r="J11" i="3"/>
  <c r="J53" i="3"/>
  <c r="J70" i="3"/>
  <c r="J111" i="3"/>
  <c r="J33" i="3"/>
  <c r="J114" i="3"/>
  <c r="I25" i="3"/>
  <c r="I29" i="3"/>
  <c r="I33" i="3"/>
  <c r="I70" i="3"/>
  <c r="I74" i="3"/>
  <c r="J74" i="3" s="1"/>
  <c r="I78" i="3"/>
  <c r="J78" i="3" s="1"/>
  <c r="I111" i="3"/>
  <c r="I115" i="3"/>
  <c r="I119" i="3"/>
  <c r="J123" i="3"/>
  <c r="J135" i="3" s="1"/>
  <c r="I152" i="3"/>
  <c r="J152" i="3" s="1"/>
  <c r="I156" i="3"/>
  <c r="J156" i="3" s="1"/>
  <c r="I160" i="3"/>
  <c r="I11" i="3"/>
  <c r="I15" i="3"/>
  <c r="I19" i="3"/>
  <c r="J19" i="3" s="1"/>
  <c r="J25" i="3"/>
  <c r="I54" i="3"/>
  <c r="I65" i="3" s="1"/>
  <c r="I58" i="3"/>
  <c r="I62" i="3"/>
  <c r="I95" i="3"/>
  <c r="I99" i="3"/>
  <c r="J99" i="3" s="1"/>
  <c r="I103" i="3"/>
  <c r="J103" i="3" s="1"/>
  <c r="I140" i="3"/>
  <c r="J140" i="3" s="1"/>
  <c r="J149" i="3" s="1"/>
  <c r="I144" i="3"/>
  <c r="I148" i="3"/>
  <c r="I26" i="3"/>
  <c r="J26" i="3" s="1"/>
  <c r="I30" i="3"/>
  <c r="J30" i="3" s="1"/>
  <c r="I34" i="3"/>
  <c r="J34" i="3" s="1"/>
  <c r="I67" i="3"/>
  <c r="I79" i="3" s="1"/>
  <c r="I71" i="3"/>
  <c r="J71" i="3" s="1"/>
  <c r="I75" i="3"/>
  <c r="J75" i="3" s="1"/>
  <c r="I112" i="3"/>
  <c r="I116" i="3"/>
  <c r="J116" i="3" s="1"/>
  <c r="I120" i="3"/>
  <c r="J120" i="3" s="1"/>
  <c r="I153" i="3"/>
  <c r="I157" i="3"/>
  <c r="I161" i="3"/>
  <c r="J166" i="3"/>
  <c r="J178" i="3" s="1"/>
  <c r="J95" i="3"/>
  <c r="I27" i="3"/>
  <c r="J27" i="3" s="1"/>
  <c r="I31" i="3"/>
  <c r="J31" i="3" s="1"/>
  <c r="I35" i="3"/>
  <c r="J35" i="3" s="1"/>
  <c r="J39" i="3"/>
  <c r="J51" i="3" s="1"/>
  <c r="I68" i="3"/>
  <c r="I72" i="3"/>
  <c r="J72" i="3" s="1"/>
  <c r="I76" i="3"/>
  <c r="J76" i="3" s="1"/>
  <c r="I109" i="3"/>
  <c r="I113" i="3"/>
  <c r="J113" i="3" s="1"/>
  <c r="I117" i="3"/>
  <c r="J117" i="3" s="1"/>
  <c r="I154" i="3"/>
  <c r="J154" i="3" s="1"/>
  <c r="I158" i="3"/>
  <c r="J158" i="3" s="1"/>
  <c r="I162" i="3"/>
  <c r="J162" i="3" s="1"/>
  <c r="J109" i="3"/>
  <c r="I28" i="3"/>
  <c r="I32" i="3"/>
  <c r="I36" i="3"/>
  <c r="I69" i="3"/>
  <c r="J69" i="3" s="1"/>
  <c r="I73" i="3"/>
  <c r="J73" i="3" s="1"/>
  <c r="I77" i="3"/>
  <c r="J77" i="3" s="1"/>
  <c r="J81" i="3"/>
  <c r="J93" i="3" s="1"/>
  <c r="I110" i="3"/>
  <c r="I114" i="3"/>
  <c r="I118" i="3"/>
  <c r="J118" i="3" s="1"/>
  <c r="I151" i="3"/>
  <c r="I163" i="3" s="1"/>
  <c r="I155" i="3"/>
  <c r="I159" i="3"/>
  <c r="J159" i="3" s="1"/>
  <c r="F12" i="8"/>
  <c r="D11" i="8"/>
  <c r="D10" i="8"/>
  <c r="D9" i="8"/>
  <c r="H168" i="1" l="1"/>
  <c r="J101" i="2"/>
  <c r="J75" i="2"/>
  <c r="I88" i="2"/>
  <c r="J23" i="2"/>
  <c r="J36" i="2"/>
  <c r="I101" i="2"/>
  <c r="I140" i="2"/>
  <c r="I153" i="2"/>
  <c r="I36" i="2"/>
  <c r="I169" i="2" s="1"/>
  <c r="J140" i="2"/>
  <c r="J153" i="2"/>
  <c r="J114" i="2"/>
  <c r="J54" i="2"/>
  <c r="J62" i="2"/>
  <c r="J23" i="3"/>
  <c r="J180" i="3" s="1"/>
  <c r="I149" i="3"/>
  <c r="J151" i="3"/>
  <c r="J163" i="3" s="1"/>
  <c r="I107" i="3"/>
  <c r="J54" i="3"/>
  <c r="J121" i="3"/>
  <c r="J67" i="3"/>
  <c r="J79" i="3" s="1"/>
  <c r="J37" i="3"/>
  <c r="J107" i="3"/>
  <c r="J65" i="3"/>
  <c r="I23" i="3"/>
  <c r="I121" i="3"/>
  <c r="I37" i="3"/>
  <c r="G29" i="8"/>
  <c r="F29" i="8"/>
  <c r="D29" i="8"/>
  <c r="J169" i="2" l="1"/>
  <c r="J171" i="2" s="1"/>
  <c r="I180" i="3"/>
  <c r="H9" i="8"/>
  <c r="H29" i="8" s="1"/>
  <c r="F14" i="6" l="1"/>
  <c r="G14" i="6"/>
  <c r="H14" i="6"/>
  <c r="I14" i="6"/>
  <c r="J14" i="6"/>
  <c r="K14" i="6"/>
  <c r="L14" i="6"/>
  <c r="M14" i="6"/>
  <c r="N14" i="6"/>
  <c r="O14" i="6"/>
  <c r="P14" i="6"/>
  <c r="E14" i="6"/>
  <c r="Q13" i="6"/>
  <c r="Q11" i="6" l="1"/>
  <c r="Q12" i="6"/>
  <c r="Q10" i="6"/>
  <c r="Q14" i="6" l="1"/>
</calcChain>
</file>

<file path=xl/sharedStrings.xml><?xml version="1.0" encoding="utf-8"?>
<sst xmlns="http://schemas.openxmlformats.org/spreadsheetml/2006/main" count="1196" uniqueCount="131">
  <si>
    <t>SIRA NO</t>
  </si>
  <si>
    <t>ABONE ADRESİ</t>
  </si>
  <si>
    <t>ABONE CİNSİ</t>
  </si>
  <si>
    <t>TESİSAT NO</t>
  </si>
  <si>
    <t>FATURA DÖNEMİ</t>
  </si>
  <si>
    <t xml:space="preserve">kWh TÜKETİMİ </t>
  </si>
  <si>
    <t>FATURA TUTARI (KDV DAHİL)</t>
  </si>
  <si>
    <t>FATURA TUTARI (KDV Matrahı)</t>
  </si>
  <si>
    <t>KESİNTİ (DAMGA VERGİSİ)</t>
  </si>
  <si>
    <t>ÖDENECEK TUTAR</t>
  </si>
  <si>
    <t>A BLOK</t>
  </si>
  <si>
    <t>FATURALI</t>
  </si>
  <si>
    <t>OCAK</t>
  </si>
  <si>
    <t>M BLOK</t>
  </si>
  <si>
    <t>D BLOK (SKS),D BLOK (2-4. KATLI)</t>
  </si>
  <si>
    <t>SÜMER BİNASI</t>
  </si>
  <si>
    <t>I VE L BLOK</t>
  </si>
  <si>
    <t>ZİRAAT BANK BİNASI</t>
  </si>
  <si>
    <t>YAPI İŞLERİ BİNASI</t>
  </si>
  <si>
    <t>İSLAMİ İLİM. HİZ. BİNASI</t>
  </si>
  <si>
    <t>İSLAMİ İLİM. EK HİZMET BİNASI</t>
  </si>
  <si>
    <t>SÜMER BİNASI HİDROFOL ABONELİĞİ</t>
  </si>
  <si>
    <t>M BLOK YANGIN ABONELİĞİ</t>
  </si>
  <si>
    <t>MERKEZ BANKASI BİNASI</t>
  </si>
  <si>
    <t>TOPLAM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</si>
  <si>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</si>
  <si>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</si>
  <si>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</si>
  <si>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</si>
  <si>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</si>
  <si>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</si>
  <si>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</si>
  <si>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</si>
  <si>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</si>
  <si>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</si>
  <si>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</si>
  <si>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Genel Toplam:</t>
  </si>
  <si>
    <t>SÖZLEŞME NO</t>
  </si>
  <si>
    <t>TÜKETİM m3</t>
  </si>
  <si>
    <t>100003270634</t>
  </si>
  <si>
    <t>100003466752</t>
  </si>
  <si>
    <t>100004078334</t>
  </si>
  <si>
    <t>D BLOK (SKS)</t>
  </si>
  <si>
    <t>100003856508</t>
  </si>
  <si>
    <t>100003690048</t>
  </si>
  <si>
    <t>ZİRAAT BİNASI</t>
  </si>
  <si>
    <t>100004042744</t>
  </si>
  <si>
    <t>100004746206</t>
  </si>
  <si>
    <t>D BLOK (2-4. KATLI)</t>
  </si>
  <si>
    <t>100004853390</t>
  </si>
  <si>
    <t>İSLAMİ İLİM. EK HİZ. BİNASI</t>
  </si>
  <si>
    <t>KARTLI</t>
  </si>
  <si>
    <t>100004078419</t>
  </si>
  <si>
    <t>İSLAMİ İLİM. HİZMET BİNASI</t>
  </si>
  <si>
    <t>100004153241</t>
  </si>
  <si>
    <t>MERKEZ BANK. BİNASI</t>
  </si>
  <si>
    <t>BAĞLI BULUNDUĞU BİNA</t>
  </si>
  <si>
    <t>ABONELİK TÜRÜ</t>
  </si>
  <si>
    <t>ABONE NO</t>
  </si>
  <si>
    <t>TÜKETİM M3</t>
  </si>
  <si>
    <t>FATURA TUTARI</t>
  </si>
  <si>
    <t>TOPLAM TUTAR</t>
  </si>
  <si>
    <t>M BLOK BİNASI</t>
  </si>
  <si>
    <t xml:space="preserve">VALİLİK BAHÇE </t>
  </si>
  <si>
    <t>VALİLİK BİNASI</t>
  </si>
  <si>
    <t>D BLOK (YABANCI DİLLER) BİNASI                     D BLOK (SKS) BİNASI                                              D BLOK (4 KATLI) BİNASI</t>
  </si>
  <si>
    <t>A BLOK REKTÖRLÜK BİNASI</t>
  </si>
  <si>
    <t>33520</t>
  </si>
  <si>
    <t>SÜMER BANK BİNASI</t>
  </si>
  <si>
    <t>I BLOK BİNASI</t>
  </si>
  <si>
    <t>001519</t>
  </si>
  <si>
    <t>ZİRAAT BANKASI</t>
  </si>
  <si>
    <t>003002</t>
  </si>
  <si>
    <t>L BLOK BİNASI</t>
  </si>
  <si>
    <t>KARTLI (PASİF)</t>
  </si>
  <si>
    <t>021492</t>
  </si>
  <si>
    <t>TOPLAM:</t>
  </si>
  <si>
    <t>SU</t>
  </si>
  <si>
    <t>DOĞALGAZ</t>
  </si>
  <si>
    <t>ELEKTRİK</t>
  </si>
  <si>
    <t>ÖDEME YAPILACAK AYLAR</t>
  </si>
  <si>
    <t xml:space="preserve">                              STRATEJİ GELİŞTİRME DAİRESİ BAŞKANLIĞI</t>
  </si>
  <si>
    <t>KBÖ</t>
  </si>
  <si>
    <t>EKLENEN ÖDENEK</t>
  </si>
  <si>
    <t>TOPLAM ÖDENEK</t>
  </si>
  <si>
    <t>AYLIK  TOPLAM HARCAMA</t>
  </si>
  <si>
    <t>GENEL TOPLAM HARCAMA</t>
  </si>
  <si>
    <t>Bu renkli harcamalar tahminidir.</t>
  </si>
  <si>
    <t>***</t>
  </si>
  <si>
    <r>
      <t xml:space="preserve">DİĞER GİDERLER                                                           </t>
    </r>
    <r>
      <rPr>
        <b/>
        <sz val="10"/>
        <color theme="1"/>
        <rFont val="Calibri"/>
        <family val="2"/>
        <charset val="162"/>
        <scheme val="minor"/>
      </rPr>
      <t xml:space="preserve">(Akaryakı,Temizlik, Kırtasiye, Toner vs. Giderler) </t>
    </r>
  </si>
  <si>
    <t xml:space="preserve">03. 2 DİĞER GİDERLER </t>
  </si>
  <si>
    <t>Taahhüde girilen veya mutlaka yapılması gereken işler</t>
  </si>
  <si>
    <t>Bütçe tertibi</t>
  </si>
  <si>
    <t>Elektrik alımları</t>
  </si>
  <si>
    <t>62.239.756.5982-0505.0003-02-03.02</t>
  </si>
  <si>
    <t>Yakacak  Alımları</t>
  </si>
  <si>
    <t xml:space="preserve">Su Alımları </t>
  </si>
  <si>
    <t>Akaryakıt alımları</t>
  </si>
  <si>
    <t>Temizlik Malzemesi alımı</t>
  </si>
  <si>
    <t xml:space="preserve">İsimlik ve Diğer alımlar </t>
  </si>
  <si>
    <t xml:space="preserve">Toplam </t>
  </si>
  <si>
    <t xml:space="preserve">Kırtasiye alımı (toner ) </t>
  </si>
  <si>
    <t xml:space="preserve">Diğer alımlar </t>
  </si>
  <si>
    <t>Elektrik</t>
  </si>
  <si>
    <t>Su</t>
  </si>
  <si>
    <t>Doğalgaz</t>
  </si>
  <si>
    <t>52419475</t>
  </si>
  <si>
    <t>4034</t>
  </si>
  <si>
    <t>4435</t>
  </si>
  <si>
    <t>D BLOK (YABANCI DİLLER) BİNASI                          D BLOK (SKS) BİNASI                                                      D BLOK (4 KATLI) BİNASI</t>
  </si>
  <si>
    <t>D BLOK (YABANCI DİLLER) BİNASI                            D BLOK (SKS) BİNASI                                                    D BLOK (4 KATLI) BİNASI</t>
  </si>
  <si>
    <t>D BLOK (YABANCI DİLLER) BİNASI                            D BLOK (SKS) BİNASI                                                     D BLOK (4 KATLI) BİNASI</t>
  </si>
  <si>
    <t xml:space="preserve">             STRATEJİ GELİŞTİRME DAİRESİ BAŞKANLIĞI</t>
  </si>
  <si>
    <t xml:space="preserve"> </t>
  </si>
  <si>
    <t>Genel Toplam</t>
  </si>
  <si>
    <t/>
  </si>
  <si>
    <t>MEVCUT ÖDENECEK GİDER ADI</t>
  </si>
  <si>
    <t>3 AYLIK GİDER (Ekim-Aralık)</t>
  </si>
  <si>
    <t>PLANLANAN, ALIMI ZORUNLU GİDER ADI</t>
  </si>
  <si>
    <t>KALAN ÖDENEĞİ</t>
  </si>
  <si>
    <t>İHTİYAÇ</t>
  </si>
  <si>
    <t xml:space="preserve">SU </t>
  </si>
  <si>
    <t xml:space="preserve">DİĞER GİDERLER                                                           (Akaryakıt, Temizlik, Kırtasiye, Toner, 29 Ekim Kutlamaları Giderleri, Bahçe Fidan, , ilaç  vs. Giderler) </t>
  </si>
  <si>
    <t>ANKARA SOSYAL BİLİMLER ÜNİVERSİTESİ                                                                                                                                                                                                                                   2023  EKİM-ARALIK ÖDENEK İHTİYACI 03.2 TÜKETİME YÖNELİK MAL VE MALZEME ALIMLARI</t>
  </si>
  <si>
    <t xml:space="preserve">                                             İDARİ VE MALİ İŞLER DAİRESİ BAŞKANLIĞI</t>
  </si>
  <si>
    <t xml:space="preserve">                                    2024 ELEKTRİK  FATURASI KULLANIM BEDELİ İCMALİ</t>
  </si>
  <si>
    <t xml:space="preserve">                                    2024 DOĞALGAZ FATURASI KULLANIM BEDELİ İCMALİ</t>
  </si>
  <si>
    <t xml:space="preserve">            2024 SU FATURASI KULLANIM BEDELİ İCMALİ</t>
  </si>
  <si>
    <t>2024 MALİ YILI KALAN AYLARINA AİT TAHMİNİ SU DOĞALGAZ ELEKTRİK GİDERLERİ 03.2</t>
  </si>
  <si>
    <t>NOT1: Doğalgaz ve Su Anonelikleri için kartlı sayaçların giderleride tabloya eklenmiştir.</t>
  </si>
  <si>
    <t>NOT2: Jenaratör yakıt giderleri tabloya eklenmiştir.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</si>
</sst>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.00\ &quot;₺&quot;"/>
    <numFmt numFmtId="165" formatCode="_-* #,##0.00\ [$₺-41F]_-;\-* #,##0.00\ [$₺-41F]_-;_-* &quot;-&quot;??\ [$₺-41F]_-;_-@_-"/>
    <numFmt numFmtId="166" formatCode="&quot;₺&quot;#,##0.00"/>
  </numFmts>
  <fonts count="40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Times New Roman"/>
      <family val="1"/>
      <charset val="162"/>
    </font>
    <font>
      <sz val="1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0"/>
      <name val="Arial"/>
      <family val="2"/>
      <charset val="162"/>
    </font>
    <font>
      <sz val="11"/>
      <name val="Arial"/>
      <family val="2"/>
      <charset val="162"/>
    </font>
    <font>
      <b/>
      <sz val="11"/>
      <name val="Arial"/>
      <family val="2"/>
      <charset val="162"/>
    </font>
    <font>
      <b/>
      <sz val="10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name val="Arial Tur"/>
      <charset val="162"/>
    </font>
    <font>
      <sz val="9"/>
      <name val="Arial Tur"/>
      <charset val="162"/>
    </font>
    <font>
      <sz val="9"/>
      <name val="Times New Roman"/>
      <family val="1"/>
      <charset val="162"/>
    </font>
    <font>
      <sz val="10"/>
      <name val="Times New Roman"/>
      <family val="1"/>
      <charset val="162"/>
    </font>
    <font>
      <b/>
      <sz val="10"/>
      <name val="Arial"/>
      <family val="2"/>
      <charset val="162"/>
    </font>
    <font>
      <b/>
      <sz val="14"/>
      <color theme="1"/>
      <name val="Calibri"/>
      <family val="2"/>
      <charset val="162"/>
      <scheme val="minor"/>
    </font>
    <font>
      <sz val="11"/>
      <color theme="1"/>
      <name val="T"/>
      <charset val="162"/>
    </font>
    <font>
      <b/>
      <sz val="18"/>
      <color theme="1"/>
      <name val="Calibri"/>
      <family val="2"/>
      <charset val="162"/>
      <scheme val="minor"/>
    </font>
    <font>
      <b/>
      <sz val="22"/>
      <color theme="0"/>
      <name val="T"/>
      <charset val="162"/>
    </font>
    <font>
      <b/>
      <sz val="15"/>
      <color theme="1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b/>
      <sz val="28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4"/>
      <name val="Tahoma"/>
      <family val="2"/>
      <charset val="162"/>
    </font>
    <font>
      <sz val="8"/>
      <name val="Tahoma"/>
      <family val="2"/>
      <charset val="162"/>
    </font>
    <font>
      <b/>
      <sz val="11"/>
      <name val="Tahoma"/>
      <family val="2"/>
      <charset val="162"/>
    </font>
    <font>
      <sz val="11"/>
      <name val="Tahoma"/>
      <family val="2"/>
      <charset val="162"/>
    </font>
    <font>
      <b/>
      <sz val="12"/>
      <name val="Times New Roman"/>
      <family val="1"/>
      <charset val="162"/>
    </font>
    <font>
      <b/>
      <sz val="16"/>
      <name val="Times New Roman"/>
      <family val="1"/>
      <charset val="162"/>
    </font>
    <font>
      <u/>
      <sz val="10"/>
      <color theme="10"/>
      <name val="Arial Tur"/>
      <charset val="162"/>
    </font>
    <font>
      <b/>
      <sz val="22"/>
      <name val="Times New Roman"/>
      <family val="1"/>
      <charset val="162"/>
    </font>
    <font>
      <b/>
      <sz val="18"/>
      <name val="Tahoma"/>
      <family val="2"/>
      <charset val="162"/>
    </font>
    <font>
      <sz val="12"/>
      <name val="Times New Roman"/>
      <family val="1"/>
      <charset val="162"/>
    </font>
    <font>
      <b/>
      <sz val="16"/>
      <name val="Tahoma"/>
      <family val="2"/>
      <charset val="162"/>
    </font>
    <font>
      <sz val="14"/>
      <color theme="1"/>
      <name val="T"/>
      <charset val="16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2" fillId="0" borderId="0"/>
    <xf numFmtId="43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321">
    <xf numFmtId="0" fontId="0" fillId="0" borderId="0" xfId="0"/>
    <xf numFmtId="0" fontId="2" fillId="0" borderId="0" xfId="0" applyFont="1" applyAlignment="1"/>
    <xf numFmtId="0" fontId="3" fillId="0" borderId="0" xfId="0" applyFont="1"/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left"/>
    </xf>
    <xf numFmtId="0" fontId="0" fillId="0" borderId="1" xfId="0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0" fillId="0" borderId="4" xfId="0" applyBorder="1"/>
    <xf numFmtId="0" fontId="0" fillId="0" borderId="5" xfId="0" applyBorder="1" applyAlignment="1">
      <alignment wrapText="1"/>
    </xf>
    <xf numFmtId="0" fontId="0" fillId="0" borderId="5" xfId="0" applyBorder="1"/>
    <xf numFmtId="0" fontId="5" fillId="2" borderId="5" xfId="0" applyFont="1" applyFill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164" fontId="6" fillId="2" borderId="5" xfId="0" applyNumberFormat="1" applyFont="1" applyFill="1" applyBorder="1" applyAlignment="1">
      <alignment horizontal="center" vertical="center"/>
    </xf>
    <xf numFmtId="165" fontId="6" fillId="0" borderId="5" xfId="1" applyNumberFormat="1" applyFont="1" applyBorder="1" applyAlignment="1">
      <alignment horizontal="center"/>
    </xf>
    <xf numFmtId="164" fontId="6" fillId="0" borderId="5" xfId="0" applyNumberFormat="1" applyFont="1" applyBorder="1" applyAlignment="1">
      <alignment horizontal="right" vertical="center"/>
    </xf>
    <xf numFmtId="164" fontId="6" fillId="0" borderId="6" xfId="0" applyNumberFormat="1" applyFont="1" applyBorder="1" applyAlignment="1">
      <alignment horizontal="right" vertical="center"/>
    </xf>
    <xf numFmtId="0" fontId="7" fillId="0" borderId="0" xfId="0" applyFont="1"/>
    <xf numFmtId="0" fontId="0" fillId="0" borderId="7" xfId="0" applyBorder="1"/>
    <xf numFmtId="0" fontId="0" fillId="0" borderId="8" xfId="0" applyBorder="1" applyAlignment="1">
      <alignment wrapText="1"/>
    </xf>
    <xf numFmtId="0" fontId="0" fillId="0" borderId="8" xfId="0" applyBorder="1"/>
    <xf numFmtId="0" fontId="5" fillId="2" borderId="8" xfId="0" applyFont="1" applyFill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164" fontId="6" fillId="2" borderId="8" xfId="0" applyNumberFormat="1" applyFont="1" applyFill="1" applyBorder="1" applyAlignment="1">
      <alignment horizontal="center" vertical="center"/>
    </xf>
    <xf numFmtId="165" fontId="6" fillId="0" borderId="8" xfId="1" applyNumberFormat="1" applyFont="1" applyBorder="1" applyAlignment="1">
      <alignment horizontal="center"/>
    </xf>
    <xf numFmtId="164" fontId="6" fillId="0" borderId="8" xfId="0" applyNumberFormat="1" applyFont="1" applyBorder="1" applyAlignment="1">
      <alignment horizontal="right" vertical="center"/>
    </xf>
    <xf numFmtId="164" fontId="6" fillId="0" borderId="9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wrapText="1"/>
    </xf>
    <xf numFmtId="0" fontId="0" fillId="0" borderId="10" xfId="0" applyBorder="1"/>
    <xf numFmtId="0" fontId="0" fillId="0" borderId="11" xfId="0" applyBorder="1"/>
    <xf numFmtId="2" fontId="0" fillId="0" borderId="12" xfId="0" applyNumberFormat="1" applyBorder="1"/>
    <xf numFmtId="164" fontId="6" fillId="0" borderId="11" xfId="0" applyNumberFormat="1" applyFont="1" applyBorder="1" applyAlignment="1">
      <alignment horizontal="center" vertical="center"/>
    </xf>
    <xf numFmtId="165" fontId="6" fillId="0" borderId="11" xfId="1" applyNumberFormat="1" applyFont="1" applyBorder="1" applyAlignment="1">
      <alignment horizontal="center"/>
    </xf>
    <xf numFmtId="165" fontId="6" fillId="0" borderId="13" xfId="1" applyNumberFormat="1" applyFont="1" applyBorder="1" applyAlignment="1">
      <alignment horizontal="center"/>
    </xf>
    <xf numFmtId="0" fontId="0" fillId="0" borderId="14" xfId="0" applyBorder="1" applyAlignment="1"/>
    <xf numFmtId="0" fontId="0" fillId="0" borderId="17" xfId="0" applyBorder="1"/>
    <xf numFmtId="0" fontId="0" fillId="0" borderId="18" xfId="0" applyBorder="1"/>
    <xf numFmtId="164" fontId="6" fillId="0" borderId="18" xfId="0" applyNumberFormat="1" applyFont="1" applyBorder="1" applyAlignment="1">
      <alignment horizontal="center" vertical="center"/>
    </xf>
    <xf numFmtId="165" fontId="6" fillId="0" borderId="18" xfId="1" applyNumberFormat="1" applyFont="1" applyBorder="1" applyAlignment="1">
      <alignment horizontal="center"/>
    </xf>
    <xf numFmtId="164" fontId="6" fillId="0" borderId="18" xfId="0" applyNumberFormat="1" applyFont="1" applyBorder="1" applyAlignment="1">
      <alignment horizontal="right" vertical="center"/>
    </xf>
    <xf numFmtId="164" fontId="6" fillId="0" borderId="19" xfId="0" applyNumberFormat="1" applyFont="1" applyBorder="1" applyAlignment="1">
      <alignment horizontal="right" vertical="center"/>
    </xf>
    <xf numFmtId="49" fontId="2" fillId="0" borderId="18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165" fontId="2" fillId="0" borderId="11" xfId="1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right" vertical="center"/>
    </xf>
    <xf numFmtId="164" fontId="6" fillId="0" borderId="13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/>
    </xf>
    <xf numFmtId="165" fontId="2" fillId="0" borderId="3" xfId="0" applyNumberFormat="1" applyFont="1" applyBorder="1" applyAlignment="1">
      <alignment horizontal="left"/>
    </xf>
    <xf numFmtId="0" fontId="6" fillId="0" borderId="0" xfId="0" applyFont="1"/>
    <xf numFmtId="0" fontId="0" fillId="0" borderId="14" xfId="0" applyBorder="1" applyAlignment="1">
      <alignment wrapText="1"/>
    </xf>
    <xf numFmtId="0" fontId="0" fillId="0" borderId="20" xfId="0" applyBorder="1"/>
    <xf numFmtId="49" fontId="6" fillId="0" borderId="18" xfId="0" applyNumberFormat="1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  <xf numFmtId="0" fontId="0" fillId="0" borderId="25" xfId="0" applyBorder="1"/>
    <xf numFmtId="49" fontId="6" fillId="0" borderId="8" xfId="0" applyNumberFormat="1" applyFont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/>
    </xf>
    <xf numFmtId="0" fontId="0" fillId="0" borderId="23" xfId="0" applyBorder="1"/>
    <xf numFmtId="2" fontId="6" fillId="0" borderId="2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166" fontId="8" fillId="0" borderId="8" xfId="0" applyNumberFormat="1" applyFont="1" applyBorder="1" applyAlignment="1">
      <alignment vertical="center"/>
    </xf>
    <xf numFmtId="165" fontId="2" fillId="0" borderId="8" xfId="1" applyNumberFormat="1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165" fontId="2" fillId="0" borderId="8" xfId="0" applyNumberFormat="1" applyFont="1" applyBorder="1" applyAlignment="1">
      <alignment horizontal="left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38" xfId="0" applyFont="1" applyBorder="1" applyAlignment="1">
      <alignment horizontal="center" vertical="center" wrapText="1"/>
    </xf>
    <xf numFmtId="49" fontId="11" fillId="2" borderId="40" xfId="0" applyNumberFormat="1" applyFont="1" applyFill="1" applyBorder="1" applyAlignment="1">
      <alignment horizontal="center" vertical="center"/>
    </xf>
    <xf numFmtId="0" fontId="14" fillId="0" borderId="37" xfId="2" applyFont="1" applyBorder="1" applyAlignment="1">
      <alignment horizontal="center" vertical="center"/>
    </xf>
    <xf numFmtId="165" fontId="15" fillId="0" borderId="37" xfId="1" applyNumberFormat="1" applyFont="1" applyBorder="1" applyAlignment="1">
      <alignment horizontal="center" vertical="center"/>
    </xf>
    <xf numFmtId="0" fontId="14" fillId="0" borderId="39" xfId="2" applyFont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0" fontId="11" fillId="2" borderId="43" xfId="0" applyFont="1" applyFill="1" applyBorder="1" applyAlignment="1">
      <alignment horizontal="center" vertical="center"/>
    </xf>
    <xf numFmtId="49" fontId="11" fillId="2" borderId="0" xfId="0" applyNumberFormat="1" applyFont="1" applyFill="1" applyBorder="1" applyAlignment="1">
      <alignment horizontal="center" vertical="center"/>
    </xf>
    <xf numFmtId="49" fontId="11" fillId="2" borderId="44" xfId="0" applyNumberFormat="1" applyFont="1" applyFill="1" applyBorder="1" applyAlignment="1">
      <alignment horizontal="center" vertical="center"/>
    </xf>
    <xf numFmtId="49" fontId="11" fillId="2" borderId="42" xfId="0" applyNumberFormat="1" applyFont="1" applyFill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/>
    </xf>
    <xf numFmtId="165" fontId="11" fillId="0" borderId="42" xfId="0" applyNumberFormat="1" applyFont="1" applyBorder="1" applyAlignment="1">
      <alignment horizontal="center" vertical="center"/>
    </xf>
    <xf numFmtId="49" fontId="11" fillId="2" borderId="45" xfId="0" applyNumberFormat="1" applyFont="1" applyFill="1" applyBorder="1" applyAlignment="1">
      <alignment horizontal="center" vertical="center" wrapText="1"/>
    </xf>
    <xf numFmtId="165" fontId="11" fillId="0" borderId="45" xfId="0" applyNumberFormat="1" applyFont="1" applyBorder="1" applyAlignment="1">
      <alignment horizontal="center" vertical="center"/>
    </xf>
    <xf numFmtId="0" fontId="11" fillId="2" borderId="46" xfId="0" applyFont="1" applyFill="1" applyBorder="1" applyAlignment="1">
      <alignment horizontal="center" vertical="center"/>
    </xf>
    <xf numFmtId="0" fontId="14" fillId="0" borderId="48" xfId="2" applyFont="1" applyBorder="1" applyAlignment="1">
      <alignment horizontal="center" vertical="center"/>
    </xf>
    <xf numFmtId="165" fontId="11" fillId="0" borderId="47" xfId="0" applyNumberFormat="1" applyFont="1" applyBorder="1" applyAlignment="1">
      <alignment horizontal="center" vertical="center"/>
    </xf>
    <xf numFmtId="49" fontId="11" fillId="2" borderId="45" xfId="0" applyNumberFormat="1" applyFont="1" applyFill="1" applyBorder="1" applyAlignment="1">
      <alignment horizontal="center" vertical="center"/>
    </xf>
    <xf numFmtId="49" fontId="15" fillId="2" borderId="43" xfId="0" applyNumberFormat="1" applyFont="1" applyFill="1" applyBorder="1" applyAlignment="1">
      <alignment horizontal="center" vertical="center"/>
    </xf>
    <xf numFmtId="0" fontId="14" fillId="0" borderId="47" xfId="2" applyFont="1" applyBorder="1" applyAlignment="1">
      <alignment horizontal="center" vertical="center"/>
    </xf>
    <xf numFmtId="0" fontId="14" fillId="0" borderId="45" xfId="2" applyFont="1" applyBorder="1" applyAlignment="1">
      <alignment horizontal="center" vertical="center"/>
    </xf>
    <xf numFmtId="0" fontId="14" fillId="0" borderId="40" xfId="2" applyFont="1" applyBorder="1" applyAlignment="1">
      <alignment horizontal="center" vertical="center"/>
    </xf>
    <xf numFmtId="49" fontId="11" fillId="2" borderId="50" xfId="0" applyNumberFormat="1" applyFont="1" applyFill="1" applyBorder="1" applyAlignment="1">
      <alignment horizontal="center" vertical="center"/>
    </xf>
    <xf numFmtId="165" fontId="11" fillId="0" borderId="50" xfId="0" applyNumberFormat="1" applyFont="1" applyBorder="1" applyAlignment="1">
      <alignment horizontal="center" vertical="center"/>
    </xf>
    <xf numFmtId="165" fontId="15" fillId="0" borderId="15" xfId="1" applyNumberFormat="1" applyFont="1" applyBorder="1" applyAlignment="1">
      <alignment horizontal="center" vertical="center"/>
    </xf>
    <xf numFmtId="49" fontId="15" fillId="2" borderId="29" xfId="0" applyNumberFormat="1" applyFont="1" applyFill="1" applyBorder="1" applyAlignment="1">
      <alignment horizontal="center" vertical="center"/>
    </xf>
    <xf numFmtId="49" fontId="15" fillId="2" borderId="12" xfId="0" applyNumberFormat="1" applyFont="1" applyFill="1" applyBorder="1" applyAlignment="1">
      <alignment horizontal="center" vertical="center"/>
    </xf>
    <xf numFmtId="49" fontId="11" fillId="2" borderId="51" xfId="0" applyNumberFormat="1" applyFont="1" applyFill="1" applyBorder="1" applyAlignment="1">
      <alignment horizontal="center" vertical="center"/>
    </xf>
    <xf numFmtId="49" fontId="11" fillId="2" borderId="52" xfId="0" applyNumberFormat="1" applyFont="1" applyFill="1" applyBorder="1" applyAlignment="1">
      <alignment horizontal="center" vertical="center"/>
    </xf>
    <xf numFmtId="49" fontId="11" fillId="2" borderId="43" xfId="0" applyNumberFormat="1" applyFont="1" applyFill="1" applyBorder="1" applyAlignment="1">
      <alignment horizontal="center" vertical="center"/>
    </xf>
    <xf numFmtId="49" fontId="11" fillId="2" borderId="46" xfId="0" applyNumberFormat="1" applyFont="1" applyFill="1" applyBorder="1" applyAlignment="1">
      <alignment horizontal="center" vertical="center"/>
    </xf>
    <xf numFmtId="0" fontId="10" fillId="2" borderId="49" xfId="0" applyFont="1" applyFill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8" fillId="0" borderId="0" xfId="0" applyFont="1"/>
    <xf numFmtId="0" fontId="18" fillId="0" borderId="0" xfId="0" applyFont="1" applyBorder="1"/>
    <xf numFmtId="4" fontId="22" fillId="5" borderId="5" xfId="0" applyNumberFormat="1" applyFont="1" applyFill="1" applyBorder="1" applyAlignment="1">
      <alignment vertical="center"/>
    </xf>
    <xf numFmtId="4" fontId="22" fillId="5" borderId="34" xfId="0" applyNumberFormat="1" applyFont="1" applyFill="1" applyBorder="1" applyAlignment="1">
      <alignment vertical="center"/>
    </xf>
    <xf numFmtId="4" fontId="22" fillId="5" borderId="55" xfId="0" applyNumberFormat="1" applyFont="1" applyFill="1" applyBorder="1" applyAlignment="1">
      <alignment vertical="center"/>
    </xf>
    <xf numFmtId="4" fontId="22" fillId="5" borderId="54" xfId="0" applyNumberFormat="1" applyFont="1" applyFill="1" applyBorder="1" applyAlignment="1">
      <alignment vertical="center"/>
    </xf>
    <xf numFmtId="4" fontId="22" fillId="5" borderId="56" xfId="0" applyNumberFormat="1" applyFont="1" applyFill="1" applyBorder="1" applyAlignment="1">
      <alignment vertical="center"/>
    </xf>
    <xf numFmtId="0" fontId="21" fillId="7" borderId="1" xfId="0" applyFont="1" applyFill="1" applyBorder="1" applyAlignment="1">
      <alignment horizontal="center" vertical="center" wrapText="1"/>
    </xf>
    <xf numFmtId="0" fontId="21" fillId="7" borderId="4" xfId="0" applyFont="1" applyFill="1" applyBorder="1" applyAlignment="1">
      <alignment horizontal="center" vertical="center"/>
    </xf>
    <xf numFmtId="0" fontId="21" fillId="7" borderId="7" xfId="0" applyFont="1" applyFill="1" applyBorder="1" applyAlignment="1">
      <alignment horizontal="center" vertical="center"/>
    </xf>
    <xf numFmtId="0" fontId="21" fillId="7" borderId="53" xfId="0" applyFont="1" applyFill="1" applyBorder="1" applyAlignment="1">
      <alignment horizontal="center" vertical="center"/>
    </xf>
    <xf numFmtId="0" fontId="21" fillId="7" borderId="28" xfId="0" applyFont="1" applyFill="1" applyBorder="1" applyAlignment="1">
      <alignment horizontal="center" vertical="center" wrapText="1"/>
    </xf>
    <xf numFmtId="0" fontId="21" fillId="7" borderId="2" xfId="0" applyFont="1" applyFill="1" applyBorder="1" applyAlignment="1">
      <alignment horizontal="center" vertical="center"/>
    </xf>
    <xf numFmtId="0" fontId="21" fillId="7" borderId="57" xfId="0" applyFont="1" applyFill="1" applyBorder="1" applyAlignment="1">
      <alignment horizontal="center" vertical="center"/>
    </xf>
    <xf numFmtId="0" fontId="21" fillId="7" borderId="36" xfId="0" applyFont="1" applyFill="1" applyBorder="1" applyAlignment="1">
      <alignment horizontal="center" vertical="center" wrapText="1"/>
    </xf>
    <xf numFmtId="4" fontId="17" fillId="7" borderId="40" xfId="0" applyNumberFormat="1" applyFont="1" applyFill="1" applyBorder="1" applyAlignment="1">
      <alignment vertical="center"/>
    </xf>
    <xf numFmtId="4" fontId="17" fillId="7" borderId="45" xfId="0" applyNumberFormat="1" applyFont="1" applyFill="1" applyBorder="1" applyAlignment="1">
      <alignment vertical="center"/>
    </xf>
    <xf numFmtId="4" fontId="17" fillId="7" borderId="47" xfId="0" applyNumberFormat="1" applyFont="1" applyFill="1" applyBorder="1" applyAlignment="1">
      <alignment vertical="center"/>
    </xf>
    <xf numFmtId="4" fontId="17" fillId="7" borderId="58" xfId="0" applyNumberFormat="1" applyFont="1" applyFill="1" applyBorder="1" applyAlignment="1">
      <alignment vertical="center"/>
    </xf>
    <xf numFmtId="4" fontId="22" fillId="5" borderId="8" xfId="0" applyNumberFormat="1" applyFont="1" applyFill="1" applyBorder="1" applyAlignment="1">
      <alignment vertical="center"/>
    </xf>
    <xf numFmtId="3" fontId="17" fillId="5" borderId="8" xfId="0" applyNumberFormat="1" applyFont="1" applyFill="1" applyBorder="1" applyAlignment="1">
      <alignment horizontal="center" vertical="center"/>
    </xf>
    <xf numFmtId="0" fontId="21" fillId="7" borderId="7" xfId="0" applyFont="1" applyFill="1" applyBorder="1" applyAlignment="1">
      <alignment horizontal="center" vertical="center" wrapText="1"/>
    </xf>
    <xf numFmtId="4" fontId="17" fillId="7" borderId="9" xfId="0" applyNumberFormat="1" applyFont="1" applyFill="1" applyBorder="1" applyAlignment="1">
      <alignment vertical="center"/>
    </xf>
    <xf numFmtId="4" fontId="17" fillId="7" borderId="59" xfId="0" applyNumberFormat="1" applyFont="1" applyFill="1" applyBorder="1" applyAlignment="1">
      <alignment vertical="center"/>
    </xf>
    <xf numFmtId="0" fontId="20" fillId="4" borderId="1" xfId="0" applyFont="1" applyFill="1" applyBorder="1" applyAlignment="1">
      <alignment horizontal="right" vertical="center"/>
    </xf>
    <xf numFmtId="0" fontId="26" fillId="0" borderId="0" xfId="0" applyFont="1"/>
    <xf numFmtId="43" fontId="26" fillId="0" borderId="0" xfId="0" applyNumberFormat="1" applyFont="1"/>
    <xf numFmtId="0" fontId="2" fillId="0" borderId="0" xfId="0" applyFont="1" applyAlignment="1">
      <alignment horizontal="right"/>
    </xf>
    <xf numFmtId="49" fontId="11" fillId="2" borderId="51" xfId="0" applyNumberFormat="1" applyFont="1" applyFill="1" applyBorder="1" applyAlignment="1">
      <alignment horizontal="center" vertical="center" wrapText="1"/>
    </xf>
    <xf numFmtId="0" fontId="14" fillId="0" borderId="50" xfId="2" applyFont="1" applyBorder="1" applyAlignment="1">
      <alignment horizontal="center" vertical="center"/>
    </xf>
    <xf numFmtId="49" fontId="11" fillId="2" borderId="15" xfId="0" applyNumberFormat="1" applyFont="1" applyFill="1" applyBorder="1" applyAlignment="1">
      <alignment horizontal="center" vertical="center"/>
    </xf>
    <xf numFmtId="49" fontId="11" fillId="2" borderId="36" xfId="0" applyNumberFormat="1" applyFont="1" applyFill="1" applyBorder="1" applyAlignment="1">
      <alignment horizontal="center" vertical="center"/>
    </xf>
    <xf numFmtId="49" fontId="15" fillId="2" borderId="15" xfId="0" applyNumberFormat="1" applyFont="1" applyFill="1" applyBorder="1" applyAlignment="1">
      <alignment horizontal="center" vertical="center"/>
    </xf>
    <xf numFmtId="0" fontId="13" fillId="0" borderId="36" xfId="2" applyFont="1" applyBorder="1" applyAlignment="1">
      <alignment horizontal="center" vertical="center"/>
    </xf>
    <xf numFmtId="2" fontId="14" fillId="0" borderId="15" xfId="2" applyNumberFormat="1" applyFont="1" applyBorder="1" applyAlignment="1">
      <alignment horizontal="center" vertical="center"/>
    </xf>
    <xf numFmtId="165" fontId="11" fillId="0" borderId="36" xfId="0" applyNumberFormat="1" applyFont="1" applyBorder="1" applyAlignment="1">
      <alignment horizontal="center" vertical="center"/>
    </xf>
    <xf numFmtId="165" fontId="6" fillId="0" borderId="36" xfId="0" applyNumberFormat="1" applyFont="1" applyBorder="1" applyAlignment="1">
      <alignment horizontal="center" vertical="center"/>
    </xf>
    <xf numFmtId="0" fontId="10" fillId="2" borderId="20" xfId="0" applyFont="1" applyFill="1" applyBorder="1" applyAlignment="1">
      <alignment vertical="center"/>
    </xf>
    <xf numFmtId="0" fontId="10" fillId="2" borderId="21" xfId="0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10" fillId="2" borderId="25" xfId="0" applyFont="1" applyFill="1" applyBorder="1" applyAlignment="1">
      <alignment horizontal="center" vertical="center"/>
    </xf>
    <xf numFmtId="49" fontId="15" fillId="2" borderId="0" xfId="0" applyNumberFormat="1" applyFont="1" applyFill="1" applyBorder="1" applyAlignment="1">
      <alignment horizontal="center" vertical="center"/>
    </xf>
    <xf numFmtId="0" fontId="13" fillId="0" borderId="0" xfId="2" applyFont="1" applyBorder="1" applyAlignment="1">
      <alignment horizontal="center" vertical="center"/>
    </xf>
    <xf numFmtId="2" fontId="14" fillId="0" borderId="36" xfId="2" applyNumberFormat="1" applyFont="1" applyBorder="1" applyAlignment="1">
      <alignment horizontal="center" vertical="center"/>
    </xf>
    <xf numFmtId="165" fontId="11" fillId="0" borderId="49" xfId="0" applyNumberFormat="1" applyFont="1" applyBorder="1" applyAlignment="1">
      <alignment horizontal="center" vertical="center"/>
    </xf>
    <xf numFmtId="165" fontId="15" fillId="0" borderId="36" xfId="1" applyNumberFormat="1" applyFont="1" applyBorder="1" applyAlignment="1">
      <alignment horizontal="center" vertical="center"/>
    </xf>
    <xf numFmtId="165" fontId="6" fillId="0" borderId="16" xfId="0" applyNumberFormat="1" applyFont="1" applyBorder="1" applyAlignment="1">
      <alignment horizontal="center" vertical="center"/>
    </xf>
    <xf numFmtId="164" fontId="2" fillId="0" borderId="0" xfId="0" applyNumberFormat="1" applyFont="1" applyAlignment="1"/>
    <xf numFmtId="0" fontId="0" fillId="0" borderId="0" xfId="0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44" fontId="17" fillId="0" borderId="0" xfId="0" applyNumberFormat="1" applyFont="1"/>
    <xf numFmtId="0" fontId="19" fillId="0" borderId="0" xfId="0" applyFont="1"/>
    <xf numFmtId="0" fontId="0" fillId="0" borderId="0" xfId="0" applyFont="1" applyAlignment="1">
      <alignment horizontal="center"/>
    </xf>
    <xf numFmtId="0" fontId="0" fillId="0" borderId="0" xfId="0" applyAlignment="1"/>
    <xf numFmtId="4" fontId="31" fillId="0" borderId="4" xfId="0" applyNumberFormat="1" applyFont="1" applyBorder="1"/>
    <xf numFmtId="4" fontId="31" fillId="0" borderId="35" xfId="0" applyNumberFormat="1" applyFont="1" applyBorder="1"/>
    <xf numFmtId="4" fontId="31" fillId="0" borderId="5" xfId="0" applyNumberFormat="1" applyFont="1" applyBorder="1"/>
    <xf numFmtId="4" fontId="31" fillId="0" borderId="6" xfId="0" applyNumberFormat="1" applyFont="1" applyBorder="1" applyAlignment="1">
      <alignment horizontal="center"/>
    </xf>
    <xf numFmtId="4" fontId="30" fillId="0" borderId="7" xfId="0" applyNumberFormat="1" applyFont="1" applyBorder="1" applyAlignment="1">
      <alignment wrapText="1"/>
    </xf>
    <xf numFmtId="4" fontId="30" fillId="0" borderId="60" xfId="0" applyNumberFormat="1" applyFont="1" applyBorder="1" applyAlignment="1">
      <alignment wrapText="1"/>
    </xf>
    <xf numFmtId="4" fontId="30" fillId="0" borderId="54" xfId="0" applyNumberFormat="1" applyFont="1" applyBorder="1" applyAlignment="1">
      <alignment wrapText="1"/>
    </xf>
    <xf numFmtId="4" fontId="30" fillId="0" borderId="61" xfId="0" applyNumberFormat="1" applyFont="1" applyBorder="1" applyAlignment="1">
      <alignment horizontal="center"/>
    </xf>
    <xf numFmtId="49" fontId="32" fillId="0" borderId="8" xfId="0" applyNumberFormat="1" applyFont="1" applyBorder="1" applyAlignment="1">
      <alignment vertical="center"/>
    </xf>
    <xf numFmtId="164" fontId="33" fillId="0" borderId="8" xfId="0" applyNumberFormat="1" applyFont="1" applyBorder="1" applyAlignment="1">
      <alignment horizontal="center" vertical="center" wrapText="1"/>
    </xf>
    <xf numFmtId="4" fontId="32" fillId="0" borderId="8" xfId="4" applyNumberFormat="1" applyFont="1" applyBorder="1" applyAlignment="1">
      <alignment horizontal="left" vertical="center"/>
    </xf>
    <xf numFmtId="4" fontId="30" fillId="0" borderId="9" xfId="0" applyNumberFormat="1" applyFont="1" applyBorder="1" applyAlignment="1">
      <alignment horizontal="left"/>
    </xf>
    <xf numFmtId="0" fontId="32" fillId="0" borderId="8" xfId="0" applyFont="1" applyBorder="1" applyAlignment="1">
      <alignment vertical="center" wrapText="1"/>
    </xf>
    <xf numFmtId="4" fontId="30" fillId="0" borderId="8" xfId="0" applyNumberFormat="1" applyFont="1" applyBorder="1" applyAlignment="1">
      <alignment horizontal="left" vertical="center"/>
    </xf>
    <xf numFmtId="164" fontId="33" fillId="0" borderId="8" xfId="0" applyNumberFormat="1" applyFont="1" applyBorder="1" applyAlignment="1">
      <alignment horizontal="left" vertical="center" wrapText="1"/>
    </xf>
    <xf numFmtId="4" fontId="37" fillId="0" borderId="7" xfId="4" applyNumberFormat="1" applyFont="1" applyBorder="1"/>
    <xf numFmtId="164" fontId="33" fillId="0" borderId="8" xfId="0" applyNumberFormat="1" applyFont="1" applyBorder="1" applyAlignment="1">
      <alignment horizontal="center" wrapText="1"/>
    </xf>
    <xf numFmtId="164" fontId="33" fillId="0" borderId="8" xfId="0" applyNumberFormat="1" applyFont="1" applyBorder="1" applyAlignment="1">
      <alignment horizontal="left" wrapText="1"/>
    </xf>
    <xf numFmtId="4" fontId="37" fillId="0" borderId="64" xfId="4" applyNumberFormat="1" applyFont="1" applyBorder="1"/>
    <xf numFmtId="4" fontId="32" fillId="0" borderId="64" xfId="4" applyNumberFormat="1" applyFont="1" applyBorder="1" applyAlignment="1">
      <alignment horizontal="left"/>
    </xf>
    <xf numFmtId="4" fontId="37" fillId="0" borderId="53" xfId="4" applyNumberFormat="1" applyFont="1" applyBorder="1"/>
    <xf numFmtId="4" fontId="37" fillId="0" borderId="60" xfId="4" applyNumberFormat="1" applyFont="1" applyBorder="1"/>
    <xf numFmtId="4" fontId="28" fillId="8" borderId="1" xfId="0" applyNumberFormat="1" applyFont="1" applyFill="1" applyBorder="1" applyAlignment="1">
      <alignment horizontal="center" vertical="center" wrapText="1"/>
    </xf>
    <xf numFmtId="4" fontId="28" fillId="8" borderId="28" xfId="0" applyNumberFormat="1" applyFont="1" applyFill="1" applyBorder="1" applyAlignment="1">
      <alignment horizontal="center" vertical="center" wrapText="1"/>
    </xf>
    <xf numFmtId="4" fontId="28" fillId="8" borderId="2" xfId="0" applyNumberFormat="1" applyFont="1" applyFill="1" applyBorder="1" applyAlignment="1">
      <alignment horizontal="right" vertical="center" wrapText="1"/>
    </xf>
    <xf numFmtId="4" fontId="38" fillId="8" borderId="3" xfId="0" applyNumberFormat="1" applyFont="1" applyFill="1" applyBorder="1" applyAlignment="1">
      <alignment horizontal="right" vertical="center"/>
    </xf>
    <xf numFmtId="0" fontId="17" fillId="0" borderId="54" xfId="0" applyFont="1" applyBorder="1" applyAlignment="1">
      <alignment wrapText="1"/>
    </xf>
    <xf numFmtId="0" fontId="17" fillId="0" borderId="32" xfId="0" applyFont="1" applyBorder="1" applyAlignment="1">
      <alignment wrapText="1"/>
    </xf>
    <xf numFmtId="0" fontId="17" fillId="0" borderId="5" xfId="0" applyFont="1" applyBorder="1" applyAlignment="1">
      <alignment wrapText="1"/>
    </xf>
    <xf numFmtId="0" fontId="2" fillId="0" borderId="0" xfId="0" applyFont="1" applyAlignment="1">
      <alignment horizontal="center" vertical="center"/>
    </xf>
    <xf numFmtId="0" fontId="0" fillId="0" borderId="8" xfId="0" applyBorder="1" applyAlignment="1">
      <alignment vertical="center"/>
    </xf>
    <xf numFmtId="165" fontId="6" fillId="0" borderId="5" xfId="1" applyNumberFormat="1" applyFont="1" applyBorder="1" applyAlignment="1">
      <alignment horizontal="center" vertical="center"/>
    </xf>
    <xf numFmtId="0" fontId="25" fillId="0" borderId="0" xfId="0" applyFont="1" applyFill="1" applyAlignment="1"/>
    <xf numFmtId="0" fontId="26" fillId="0" borderId="8" xfId="0" applyFont="1" applyBorder="1"/>
    <xf numFmtId="0" fontId="26" fillId="3" borderId="8" xfId="0" applyFont="1" applyFill="1" applyBorder="1"/>
    <xf numFmtId="4" fontId="17" fillId="5" borderId="5" xfId="0" applyNumberFormat="1" applyFont="1" applyFill="1" applyBorder="1" applyAlignment="1">
      <alignment vertical="center"/>
    </xf>
    <xf numFmtId="4" fontId="17" fillId="5" borderId="8" xfId="0" applyNumberFormat="1" applyFont="1" applyFill="1" applyBorder="1" applyAlignment="1">
      <alignment vertical="center"/>
    </xf>
    <xf numFmtId="4" fontId="17" fillId="5" borderId="54" xfId="0" applyNumberFormat="1" applyFont="1" applyFill="1" applyBorder="1" applyAlignment="1">
      <alignment vertical="center"/>
    </xf>
    <xf numFmtId="166" fontId="0" fillId="0" borderId="8" xfId="0" applyNumberFormat="1" applyBorder="1"/>
    <xf numFmtId="166" fontId="0" fillId="0" borderId="8" xfId="3" applyNumberFormat="1" applyFont="1" applyBorder="1"/>
    <xf numFmtId="0" fontId="0" fillId="0" borderId="8" xfId="0" applyFont="1" applyBorder="1" applyAlignment="1">
      <alignment horizontal="center"/>
    </xf>
    <xf numFmtId="166" fontId="27" fillId="0" borderId="8" xfId="0" applyNumberFormat="1" applyFont="1" applyBorder="1"/>
    <xf numFmtId="0" fontId="27" fillId="0" borderId="8" xfId="0" applyFont="1" applyBorder="1"/>
    <xf numFmtId="0" fontId="19" fillId="0" borderId="36" xfId="0" applyFont="1" applyBorder="1"/>
    <xf numFmtId="166" fontId="27" fillId="0" borderId="8" xfId="0" applyNumberFormat="1" applyFont="1" applyBorder="1" applyAlignment="1">
      <alignment vertical="center"/>
    </xf>
    <xf numFmtId="166" fontId="27" fillId="0" borderId="8" xfId="0" applyNumberFormat="1" applyFont="1" applyBorder="1" applyAlignment="1"/>
    <xf numFmtId="166" fontId="27" fillId="0" borderId="8" xfId="3" applyNumberFormat="1" applyFont="1" applyBorder="1" applyAlignment="1"/>
    <xf numFmtId="4" fontId="27" fillId="2" borderId="5" xfId="0" applyNumberFormat="1" applyFont="1" applyFill="1" applyBorder="1" applyAlignment="1">
      <alignment vertical="center"/>
    </xf>
    <xf numFmtId="4" fontId="27" fillId="2" borderId="34" xfId="0" applyNumberFormat="1" applyFont="1" applyFill="1" applyBorder="1" applyAlignment="1">
      <alignment vertical="center"/>
    </xf>
    <xf numFmtId="4" fontId="35" fillId="0" borderId="60" xfId="4" applyNumberFormat="1" applyFont="1" applyBorder="1" applyAlignment="1">
      <alignment horizontal="center" vertical="center"/>
    </xf>
    <xf numFmtId="4" fontId="35" fillId="0" borderId="62" xfId="4" applyNumberFormat="1" applyFont="1" applyBorder="1" applyAlignment="1">
      <alignment horizontal="center" vertical="center"/>
    </xf>
    <xf numFmtId="4" fontId="35" fillId="0" borderId="33" xfId="4" applyNumberFormat="1" applyFont="1" applyBorder="1" applyAlignment="1">
      <alignment horizontal="center" vertical="center"/>
    </xf>
    <xf numFmtId="4" fontId="36" fillId="0" borderId="61" xfId="0" applyNumberFormat="1" applyFont="1" applyBorder="1" applyAlignment="1">
      <alignment horizontal="center" vertical="center"/>
    </xf>
    <xf numFmtId="4" fontId="36" fillId="0" borderId="63" xfId="0" applyNumberFormat="1" applyFont="1" applyBorder="1" applyAlignment="1">
      <alignment horizontal="center" vertical="center"/>
    </xf>
    <xf numFmtId="4" fontId="36" fillId="0" borderId="59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9" xfId="0" applyBorder="1" applyAlignment="1">
      <alignment horizontal="center"/>
    </xf>
    <xf numFmtId="0" fontId="28" fillId="8" borderId="20" xfId="0" applyFont="1" applyFill="1" applyBorder="1" applyAlignment="1">
      <alignment horizontal="center" vertical="center" wrapText="1"/>
    </xf>
    <xf numFmtId="0" fontId="28" fillId="8" borderId="21" xfId="0" applyFont="1" applyFill="1" applyBorder="1" applyAlignment="1">
      <alignment horizontal="center" vertical="center" wrapText="1"/>
    </xf>
    <xf numFmtId="0" fontId="28" fillId="8" borderId="22" xfId="0" applyFont="1" applyFill="1" applyBorder="1" applyAlignment="1">
      <alignment horizontal="center" vertical="center" wrapText="1"/>
    </xf>
    <xf numFmtId="0" fontId="28" fillId="8" borderId="23" xfId="0" applyFont="1" applyFill="1" applyBorder="1" applyAlignment="1">
      <alignment horizontal="center" vertical="center" wrapText="1"/>
    </xf>
    <xf numFmtId="0" fontId="28" fillId="8" borderId="12" xfId="0" applyFont="1" applyFill="1" applyBorder="1" applyAlignment="1">
      <alignment horizontal="center" vertical="center" wrapText="1"/>
    </xf>
    <xf numFmtId="0" fontId="28" fillId="8" borderId="24" xfId="0" applyFont="1" applyFill="1" applyBorder="1" applyAlignment="1">
      <alignment horizontal="center" vertical="center" wrapText="1"/>
    </xf>
    <xf numFmtId="0" fontId="29" fillId="0" borderId="15" xfId="0" applyFont="1" applyBorder="1" applyAlignment="1">
      <alignment horizontal="center"/>
    </xf>
    <xf numFmtId="0" fontId="30" fillId="9" borderId="17" xfId="0" applyFont="1" applyFill="1" applyBorder="1" applyAlignment="1">
      <alignment horizontal="center" vertical="center" wrapText="1"/>
    </xf>
    <xf numFmtId="0" fontId="30" fillId="9" borderId="10" xfId="0" applyFont="1" applyFill="1" applyBorder="1" applyAlignment="1">
      <alignment horizontal="center" vertical="center" wrapText="1"/>
    </xf>
    <xf numFmtId="0" fontId="30" fillId="9" borderId="31" xfId="0" applyFont="1" applyFill="1" applyBorder="1" applyAlignment="1">
      <alignment horizontal="center" vertical="center" wrapText="1"/>
    </xf>
    <xf numFmtId="0" fontId="30" fillId="9" borderId="58" xfId="0" applyFont="1" applyFill="1" applyBorder="1" applyAlignment="1">
      <alignment horizontal="center" vertical="center" wrapText="1"/>
    </xf>
    <xf numFmtId="0" fontId="30" fillId="9" borderId="19" xfId="0" applyFont="1" applyFill="1" applyBorder="1" applyAlignment="1">
      <alignment horizontal="center" vertical="center" wrapText="1"/>
    </xf>
    <xf numFmtId="0" fontId="30" fillId="9" borderId="13" xfId="0" applyFont="1" applyFill="1" applyBorder="1" applyAlignment="1">
      <alignment horizontal="center" vertical="center" wrapText="1"/>
    </xf>
    <xf numFmtId="164" fontId="33" fillId="0" borderId="54" xfId="0" applyNumberFormat="1" applyFont="1" applyBorder="1" applyAlignment="1">
      <alignment horizontal="center" vertical="center" wrapText="1"/>
    </xf>
    <xf numFmtId="164" fontId="33" fillId="0" borderId="32" xfId="0" applyNumberFormat="1" applyFont="1" applyBorder="1" applyAlignment="1">
      <alignment horizontal="center" vertical="center" wrapText="1"/>
    </xf>
    <xf numFmtId="164" fontId="33" fillId="0" borderId="5" xfId="0" applyNumberFormat="1" applyFont="1" applyBorder="1" applyAlignment="1">
      <alignment horizontal="center" vertical="center" wrapText="1"/>
    </xf>
    <xf numFmtId="4" fontId="30" fillId="0" borderId="54" xfId="0" applyNumberFormat="1" applyFont="1" applyBorder="1" applyAlignment="1">
      <alignment horizontal="left" vertical="center" wrapText="1"/>
    </xf>
    <xf numFmtId="4" fontId="30" fillId="0" borderId="32" xfId="0" applyNumberFormat="1" applyFont="1" applyBorder="1" applyAlignment="1">
      <alignment horizontal="left" vertical="center" wrapText="1"/>
    </xf>
    <xf numFmtId="4" fontId="30" fillId="0" borderId="5" xfId="0" applyNumberFormat="1" applyFont="1" applyBorder="1" applyAlignment="1">
      <alignment horizontal="left" vertical="center" wrapText="1"/>
    </xf>
    <xf numFmtId="4" fontId="30" fillId="0" borderId="8" xfId="0" applyNumberFormat="1" applyFont="1" applyBorder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17" fillId="5" borderId="2" xfId="0" applyFont="1" applyFill="1" applyBorder="1" applyAlignment="1">
      <alignment horizontal="left" vertical="center"/>
    </xf>
    <xf numFmtId="0" fontId="17" fillId="5" borderId="3" xfId="0" applyFont="1" applyFill="1" applyBorder="1" applyAlignment="1">
      <alignment horizontal="left" vertical="center"/>
    </xf>
    <xf numFmtId="0" fontId="23" fillId="6" borderId="14" xfId="0" applyFont="1" applyFill="1" applyBorder="1" applyAlignment="1">
      <alignment horizontal="center" vertical="center" wrapText="1"/>
    </xf>
    <xf numFmtId="0" fontId="23" fillId="6" borderId="15" xfId="0" applyFont="1" applyFill="1" applyBorder="1" applyAlignment="1">
      <alignment horizontal="center" vertical="center" wrapText="1"/>
    </xf>
    <xf numFmtId="0" fontId="23" fillId="6" borderId="16" xfId="0" applyFont="1" applyFill="1" applyBorder="1" applyAlignment="1">
      <alignment horizontal="center" vertical="center" wrapText="1"/>
    </xf>
    <xf numFmtId="0" fontId="17" fillId="7" borderId="23" xfId="0" applyFont="1" applyFill="1" applyBorder="1" applyAlignment="1">
      <alignment horizontal="right" vertical="center"/>
    </xf>
    <xf numFmtId="0" fontId="17" fillId="7" borderId="12" xfId="0" applyFont="1" applyFill="1" applyBorder="1" applyAlignment="1">
      <alignment horizontal="right" vertical="center"/>
    </xf>
    <xf numFmtId="0" fontId="17" fillId="7" borderId="33" xfId="0" applyFont="1" applyFill="1" applyBorder="1" applyAlignment="1">
      <alignment horizontal="right" vertical="center"/>
    </xf>
    <xf numFmtId="3" fontId="17" fillId="5" borderId="32" xfId="0" applyNumberFormat="1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3" xfId="0" applyBorder="1" applyAlignment="1">
      <alignment horizontal="center"/>
    </xf>
    <xf numFmtId="49" fontId="6" fillId="0" borderId="34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3" fillId="0" borderId="38" xfId="2" applyFont="1" applyBorder="1" applyAlignment="1">
      <alignment horizontal="center" vertical="center"/>
    </xf>
    <xf numFmtId="0" fontId="13" fillId="0" borderId="44" xfId="2" applyFont="1" applyBorder="1" applyAlignment="1">
      <alignment horizontal="center" vertical="center"/>
    </xf>
    <xf numFmtId="0" fontId="13" fillId="0" borderId="49" xfId="2" applyFont="1" applyBorder="1" applyAlignment="1">
      <alignment horizontal="center" vertical="center"/>
    </xf>
    <xf numFmtId="165" fontId="6" fillId="0" borderId="38" xfId="0" applyNumberFormat="1" applyFont="1" applyBorder="1" applyAlignment="1">
      <alignment horizontal="center" vertical="center"/>
    </xf>
    <xf numFmtId="165" fontId="6" fillId="0" borderId="44" xfId="0" applyNumberFormat="1" applyFont="1" applyBorder="1" applyAlignment="1">
      <alignment horizontal="center" vertical="center"/>
    </xf>
    <xf numFmtId="165" fontId="6" fillId="0" borderId="49" xfId="0" applyNumberFormat="1" applyFont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3" fillId="0" borderId="38" xfId="2" applyFont="1" applyBorder="1" applyAlignment="1">
      <alignment horizontal="center" vertical="center" wrapText="1"/>
    </xf>
    <xf numFmtId="0" fontId="13" fillId="0" borderId="44" xfId="2" applyFont="1" applyBorder="1" applyAlignment="1">
      <alignment horizontal="center" vertical="center" wrapText="1"/>
    </xf>
    <xf numFmtId="0" fontId="13" fillId="0" borderId="49" xfId="2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166" fontId="19" fillId="0" borderId="1" xfId="0" applyNumberFormat="1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0" fillId="0" borderId="8" xfId="0" applyFont="1" applyBorder="1" applyAlignment="1">
      <alignment horizontal="center" wrapText="1"/>
    </xf>
    <xf numFmtId="0" fontId="27" fillId="0" borderId="64" xfId="0" applyFont="1" applyBorder="1" applyAlignment="1">
      <alignment horizontal="center" vertical="center"/>
    </xf>
    <xf numFmtId="166" fontId="27" fillId="0" borderId="54" xfId="0" applyNumberFormat="1" applyFont="1" applyBorder="1" applyAlignment="1">
      <alignment vertical="center"/>
    </xf>
    <xf numFmtId="166" fontId="27" fillId="0" borderId="32" xfId="0" applyNumberFormat="1" applyFont="1" applyBorder="1" applyAlignment="1">
      <alignment vertical="center"/>
    </xf>
    <xf numFmtId="166" fontId="27" fillId="0" borderId="5" xfId="0" applyNumberFormat="1" applyFont="1" applyBorder="1" applyAlignment="1">
      <alignment vertical="center"/>
    </xf>
    <xf numFmtId="166" fontId="27" fillId="0" borderId="54" xfId="3" applyNumberFormat="1" applyFont="1" applyBorder="1" applyAlignment="1">
      <alignment vertical="center"/>
    </xf>
    <xf numFmtId="166" fontId="27" fillId="0" borderId="32" xfId="3" applyNumberFormat="1" applyFont="1" applyBorder="1" applyAlignment="1">
      <alignment vertical="center"/>
    </xf>
    <xf numFmtId="166" fontId="27" fillId="0" borderId="5" xfId="3" applyNumberFormat="1" applyFont="1" applyBorder="1" applyAlignment="1">
      <alignment vertical="center"/>
    </xf>
    <xf numFmtId="0" fontId="25" fillId="3" borderId="0" xfId="0" applyFont="1" applyFill="1" applyAlignment="1">
      <alignment horizontal="center"/>
    </xf>
  </cellXfs>
  <cellStyles count="5">
    <cellStyle name="Köprü" xfId="4" builtinId="8"/>
    <cellStyle name="Normal" xfId="0" builtinId="0"/>
    <cellStyle name="Normal 2" xfId="2"/>
    <cellStyle name="ParaBirimi" xfId="1" builtinId="4"/>
    <cellStyle name="Virgül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eg"/><Relationship Id="rId2" Type="http://schemas.openxmlformats.org/officeDocument/2006/relationships/image" Target="../media/image7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57150</xdr:colOff>
      <xdr:row>0</xdr:row>
      <xdr:rowOff>9525</xdr:rowOff>
    </xdr:from>
    <xdr:to>
      <xdr:col>7</xdr:col>
      <xdr:colOff>552450</xdr:colOff>
      <xdr:row>4</xdr:row>
      <xdr:rowOff>104775</xdr:rowOff>
    </xdr:to>
    <xdr:pic>
      <xdr:nvPicPr>
        <xdr:cNvPr id="2" name="Resim 2">
          <a:extLst>
            <a:ext uri="{FF2B5EF4-FFF2-40B4-BE49-F238E27FC236}">
              <a16:creationId xmlns:a16="http://schemas.microsoft.com/office/drawing/2014/main" id="{B56CA791-265F-4304-A50E-99D9E8720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6300" y="9525"/>
          <a:ext cx="26955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419100</xdr:colOff>
      <xdr:row>1</xdr:row>
      <xdr:rowOff>47625</xdr:rowOff>
    </xdr:from>
    <xdr:to>
      <xdr:col>4</xdr:col>
      <xdr:colOff>38100</xdr:colOff>
      <xdr:row>5</xdr:row>
      <xdr:rowOff>19050</xdr:rowOff>
    </xdr:to>
    <xdr:pic>
      <xdr:nvPicPr>
        <xdr:cNvPr id="3" name="Resim 3">
          <a:extLst>
            <a:ext uri="{FF2B5EF4-FFF2-40B4-BE49-F238E27FC236}">
              <a16:creationId xmlns:a16="http://schemas.microsoft.com/office/drawing/2014/main" id="{BFD60D3B-99C2-4EE9-8425-564577A83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5" y="238125"/>
          <a:ext cx="6667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1104900</xdr:colOff>
      <xdr:row>1</xdr:row>
      <xdr:rowOff>95250</xdr:rowOff>
    </xdr:from>
    <xdr:to>
      <xdr:col>8</xdr:col>
      <xdr:colOff>561975</xdr:colOff>
      <xdr:row>5</xdr:row>
      <xdr:rowOff>66675</xdr:rowOff>
    </xdr:to>
    <xdr:pic>
      <xdr:nvPicPr>
        <xdr:cNvPr id="4" name="Resim 3">
          <a:extLst>
            <a:ext uri="{FF2B5EF4-FFF2-40B4-BE49-F238E27FC236}">
              <a16:creationId xmlns:a16="http://schemas.microsoft.com/office/drawing/2014/main" id="{7052DFDD-20A2-4F78-92E3-1971C8BCD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4325" y="285750"/>
          <a:ext cx="6667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76201</xdr:colOff>
      <xdr:row>0</xdr:row>
      <xdr:rowOff>9525</xdr:rowOff>
    </xdr:from>
    <xdr:to>
      <xdr:col>7</xdr:col>
      <xdr:colOff>800100</xdr:colOff>
      <xdr:row>4</xdr:row>
      <xdr:rowOff>133349</xdr:rowOff>
    </xdr:to>
    <xdr:pic>
      <xdr:nvPicPr>
        <xdr:cNvPr id="5" name="Resim 2">
          <a:extLst>
            <a:ext uri="{FF2B5EF4-FFF2-40B4-BE49-F238E27FC236}">
              <a16:creationId xmlns:a16="http://schemas.microsoft.com/office/drawing/2014/main" id="{E5E8E4F1-055C-44EE-BDB5-3CEAE2783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1" y="9525"/>
          <a:ext cx="2924174" cy="885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323850</xdr:colOff>
      <xdr:row>0</xdr:row>
      <xdr:rowOff>76200</xdr:rowOff>
    </xdr:from>
    <xdr:to>
      <xdr:col>4</xdr:col>
      <xdr:colOff>171450</xdr:colOff>
      <xdr:row>5</xdr:row>
      <xdr:rowOff>142875</xdr:rowOff>
    </xdr:to>
    <xdr:pic>
      <xdr:nvPicPr>
        <xdr:cNvPr id="6" name="Resim 3">
          <a:extLst>
            <a:ext uri="{FF2B5EF4-FFF2-40B4-BE49-F238E27FC236}">
              <a16:creationId xmlns:a16="http://schemas.microsoft.com/office/drawing/2014/main" id="{3DE077B9-6D2A-40F3-991F-390E9B2D7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2775" y="76200"/>
          <a:ext cx="89535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1104900</xdr:colOff>
      <xdr:row>0</xdr:row>
      <xdr:rowOff>123825</xdr:rowOff>
    </xdr:from>
    <xdr:to>
      <xdr:col>8</xdr:col>
      <xdr:colOff>790575</xdr:colOff>
      <xdr:row>6</xdr:row>
      <xdr:rowOff>0</xdr:rowOff>
    </xdr:to>
    <xdr:pic>
      <xdr:nvPicPr>
        <xdr:cNvPr id="7" name="Resim 3">
          <a:extLst>
            <a:ext uri="{FF2B5EF4-FFF2-40B4-BE49-F238E27FC236}">
              <a16:creationId xmlns:a16="http://schemas.microsoft.com/office/drawing/2014/main" id="{2BD90781-CB32-424D-8F2E-9B6100B9B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4325" y="123825"/>
          <a:ext cx="89535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586068</xdr:colOff>
      <xdr:row>0</xdr:row>
      <xdr:rowOff>56030</xdr:rowOff>
    </xdr:from>
    <xdr:to>
      <xdr:col>7</xdr:col>
      <xdr:colOff>338418</xdr:colOff>
      <xdr:row>4</xdr:row>
      <xdr:rowOff>151280</xdr:rowOff>
    </xdr:to>
    <xdr:pic>
      <xdr:nvPicPr>
        <xdr:cNvPr id="2" name="Resim 2">
          <a:extLst>
            <a:ext uri="{FF2B5EF4-FFF2-40B4-BE49-F238E27FC236}">
              <a16:creationId xmlns:a16="http://schemas.microsoft.com/office/drawing/2014/main" id="{3689E6DB-84DF-4E8E-B55E-22B5C2758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6921" y="56030"/>
          <a:ext cx="2901203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450478</xdr:colOff>
      <xdr:row>0</xdr:row>
      <xdr:rowOff>89647</xdr:rowOff>
    </xdr:from>
    <xdr:to>
      <xdr:col>4</xdr:col>
      <xdr:colOff>88528</xdr:colOff>
      <xdr:row>4</xdr:row>
      <xdr:rowOff>99171</xdr:rowOff>
    </xdr:to>
    <xdr:pic>
      <xdr:nvPicPr>
        <xdr:cNvPr id="3" name="Resim 3">
          <a:extLst>
            <a:ext uri="{FF2B5EF4-FFF2-40B4-BE49-F238E27FC236}">
              <a16:creationId xmlns:a16="http://schemas.microsoft.com/office/drawing/2014/main" id="{B1EFB0D4-9E17-4FD5-95AA-71C39B6A3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4360" y="89647"/>
          <a:ext cx="725021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800100</xdr:colOff>
      <xdr:row>0</xdr:row>
      <xdr:rowOff>47625</xdr:rowOff>
    </xdr:from>
    <xdr:to>
      <xdr:col>8</xdr:col>
      <xdr:colOff>314325</xdr:colOff>
      <xdr:row>4</xdr:row>
      <xdr:rowOff>57149</xdr:rowOff>
    </xdr:to>
    <xdr:pic>
      <xdr:nvPicPr>
        <xdr:cNvPr id="4" name="Resim 3">
          <a:extLst>
            <a:ext uri="{FF2B5EF4-FFF2-40B4-BE49-F238E27FC236}">
              <a16:creationId xmlns:a16="http://schemas.microsoft.com/office/drawing/2014/main" id="{62CF4F2E-6C76-4060-9654-6CD0C8F97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47625"/>
          <a:ext cx="72390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276225</xdr:colOff>
      <xdr:row>0</xdr:row>
      <xdr:rowOff>0</xdr:rowOff>
    </xdr:from>
    <xdr:to>
      <xdr:col>5</xdr:col>
      <xdr:colOff>590550</xdr:colOff>
      <xdr:row>4</xdr:row>
      <xdr:rowOff>95250</xdr:rowOff>
    </xdr:to>
    <xdr:pic>
      <xdr:nvPicPr>
        <xdr:cNvPr id="2" name="Resim 2">
          <a:extLst>
            <a:ext uri="{FF2B5EF4-FFF2-40B4-BE49-F238E27FC236}">
              <a16:creationId xmlns:a16="http://schemas.microsoft.com/office/drawing/2014/main" id="{65720AD1-3A99-4BC4-8D39-77817C1B8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0"/>
          <a:ext cx="23812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285750</xdr:colOff>
      <xdr:row>0</xdr:row>
      <xdr:rowOff>152401</xdr:rowOff>
    </xdr:from>
    <xdr:to>
      <xdr:col>2</xdr:col>
      <xdr:colOff>914400</xdr:colOff>
      <xdr:row>4</xdr:row>
      <xdr:rowOff>95251</xdr:rowOff>
    </xdr:to>
    <xdr:pic>
      <xdr:nvPicPr>
        <xdr:cNvPr id="3" name="Resim 3">
          <a:extLst>
            <a:ext uri="{FF2B5EF4-FFF2-40B4-BE49-F238E27FC236}">
              <a16:creationId xmlns:a16="http://schemas.microsoft.com/office/drawing/2014/main" id="{9B7EBFA3-D4C8-43F3-BBFD-243D481FF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3275" y="152401"/>
          <a:ext cx="6286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371475</xdr:colOff>
      <xdr:row>1</xdr:row>
      <xdr:rowOff>9525</xdr:rowOff>
    </xdr:from>
    <xdr:to>
      <xdr:col>6</xdr:col>
      <xdr:colOff>1000125</xdr:colOff>
      <xdr:row>4</xdr:row>
      <xdr:rowOff>142875</xdr:rowOff>
    </xdr:to>
    <xdr:pic>
      <xdr:nvPicPr>
        <xdr:cNvPr id="7" name="Resim 3">
          <a:extLst>
            <a:ext uri="{FF2B5EF4-FFF2-40B4-BE49-F238E27FC236}">
              <a16:creationId xmlns:a16="http://schemas.microsoft.com/office/drawing/2014/main" id="{ACBC7745-B212-468D-AED4-2FDC6F990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200025"/>
          <a:ext cx="6286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L31"/>
  <sheetViews>
    <sheetView view="pageBreakPreview" zoomScale="85" zoomScaleNormal="70" zoomScaleSheetLayoutView="85" workbookViewId="0">
      <selection activeCell="G9" sqref="G9:G28"/>
    </sheetView>
  </sheetViews>
  <sheetFormatPr defaultRowHeight="14.4"/>
  <cols>
    <col min="1" max="2" width="1.33203125" customWidth="1"/>
    <col min="3" max="3" width="53.5546875" customWidth="1"/>
    <col min="4" max="4" width="23.33203125" customWidth="1"/>
    <col min="5" max="5" width="31" customWidth="1"/>
    <col min="6" max="6" width="20.88671875" customWidth="1"/>
    <col min="7" max="7" width="23.33203125" customWidth="1"/>
    <col min="8" max="8" width="26.44140625" style="163" customWidth="1"/>
    <col min="9" max="9" width="11.6640625" bestFit="1" customWidth="1"/>
    <col min="12" max="12" width="11.6640625" bestFit="1" customWidth="1"/>
    <col min="262" max="262" width="77.6640625" customWidth="1"/>
    <col min="263" max="263" width="35.88671875" customWidth="1"/>
    <col min="518" max="518" width="77.6640625" customWidth="1"/>
    <col min="519" max="519" width="35.88671875" customWidth="1"/>
    <col min="774" max="774" width="77.6640625" customWidth="1"/>
    <col min="775" max="775" width="35.88671875" customWidth="1"/>
    <col min="1030" max="1030" width="77.6640625" customWidth="1"/>
    <col min="1031" max="1031" width="35.88671875" customWidth="1"/>
    <col min="1286" max="1286" width="77.6640625" customWidth="1"/>
    <col min="1287" max="1287" width="35.88671875" customWidth="1"/>
    <col min="1542" max="1542" width="77.6640625" customWidth="1"/>
    <col min="1543" max="1543" width="35.88671875" customWidth="1"/>
    <col min="1798" max="1798" width="77.6640625" customWidth="1"/>
    <col min="1799" max="1799" width="35.88671875" customWidth="1"/>
    <col min="2054" max="2054" width="77.6640625" customWidth="1"/>
    <col min="2055" max="2055" width="35.88671875" customWidth="1"/>
    <col min="2310" max="2310" width="77.6640625" customWidth="1"/>
    <col min="2311" max="2311" width="35.88671875" customWidth="1"/>
    <col min="2566" max="2566" width="77.6640625" customWidth="1"/>
    <col min="2567" max="2567" width="35.88671875" customWidth="1"/>
    <col min="2822" max="2822" width="77.6640625" customWidth="1"/>
    <col min="2823" max="2823" width="35.88671875" customWidth="1"/>
    <col min="3078" max="3078" width="77.6640625" customWidth="1"/>
    <col min="3079" max="3079" width="35.88671875" customWidth="1"/>
    <col min="3334" max="3334" width="77.6640625" customWidth="1"/>
    <col min="3335" max="3335" width="35.88671875" customWidth="1"/>
    <col min="3590" max="3590" width="77.6640625" customWidth="1"/>
    <col min="3591" max="3591" width="35.88671875" customWidth="1"/>
    <col min="3846" max="3846" width="77.6640625" customWidth="1"/>
    <col min="3847" max="3847" width="35.88671875" customWidth="1"/>
    <col min="4102" max="4102" width="77.6640625" customWidth="1"/>
    <col min="4103" max="4103" width="35.88671875" customWidth="1"/>
    <col min="4358" max="4358" width="77.6640625" customWidth="1"/>
    <col min="4359" max="4359" width="35.88671875" customWidth="1"/>
    <col min="4614" max="4614" width="77.6640625" customWidth="1"/>
    <col min="4615" max="4615" width="35.88671875" customWidth="1"/>
    <col min="4870" max="4870" width="77.6640625" customWidth="1"/>
    <col min="4871" max="4871" width="35.88671875" customWidth="1"/>
    <col min="5126" max="5126" width="77.6640625" customWidth="1"/>
    <col min="5127" max="5127" width="35.88671875" customWidth="1"/>
    <col min="5382" max="5382" width="77.6640625" customWidth="1"/>
    <col min="5383" max="5383" width="35.88671875" customWidth="1"/>
    <col min="5638" max="5638" width="77.6640625" customWidth="1"/>
    <col min="5639" max="5639" width="35.88671875" customWidth="1"/>
    <col min="5894" max="5894" width="77.6640625" customWidth="1"/>
    <col min="5895" max="5895" width="35.88671875" customWidth="1"/>
    <col min="6150" max="6150" width="77.6640625" customWidth="1"/>
    <col min="6151" max="6151" width="35.88671875" customWidth="1"/>
    <col min="6406" max="6406" width="77.6640625" customWidth="1"/>
    <col min="6407" max="6407" width="35.88671875" customWidth="1"/>
    <col min="6662" max="6662" width="77.6640625" customWidth="1"/>
    <col min="6663" max="6663" width="35.88671875" customWidth="1"/>
    <col min="6918" max="6918" width="77.6640625" customWidth="1"/>
    <col min="6919" max="6919" width="35.88671875" customWidth="1"/>
    <col min="7174" max="7174" width="77.6640625" customWidth="1"/>
    <col min="7175" max="7175" width="35.88671875" customWidth="1"/>
    <col min="7430" max="7430" width="77.6640625" customWidth="1"/>
    <col min="7431" max="7431" width="35.88671875" customWidth="1"/>
    <col min="7686" max="7686" width="77.6640625" customWidth="1"/>
    <col min="7687" max="7687" width="35.88671875" customWidth="1"/>
    <col min="7942" max="7942" width="77.6640625" customWidth="1"/>
    <col min="7943" max="7943" width="35.88671875" customWidth="1"/>
    <col min="8198" max="8198" width="77.6640625" customWidth="1"/>
    <col min="8199" max="8199" width="35.88671875" customWidth="1"/>
    <col min="8454" max="8454" width="77.6640625" customWidth="1"/>
    <col min="8455" max="8455" width="35.88671875" customWidth="1"/>
    <col min="8710" max="8710" width="77.6640625" customWidth="1"/>
    <col min="8711" max="8711" width="35.88671875" customWidth="1"/>
    <col min="8966" max="8966" width="77.6640625" customWidth="1"/>
    <col min="8967" max="8967" width="35.88671875" customWidth="1"/>
    <col min="9222" max="9222" width="77.6640625" customWidth="1"/>
    <col min="9223" max="9223" width="35.88671875" customWidth="1"/>
    <col min="9478" max="9478" width="77.6640625" customWidth="1"/>
    <col min="9479" max="9479" width="35.88671875" customWidth="1"/>
    <col min="9734" max="9734" width="77.6640625" customWidth="1"/>
    <col min="9735" max="9735" width="35.88671875" customWidth="1"/>
    <col min="9990" max="9990" width="77.6640625" customWidth="1"/>
    <col min="9991" max="9991" width="35.88671875" customWidth="1"/>
    <col min="10246" max="10246" width="77.6640625" customWidth="1"/>
    <col min="10247" max="10247" width="35.88671875" customWidth="1"/>
    <col min="10502" max="10502" width="77.6640625" customWidth="1"/>
    <col min="10503" max="10503" width="35.88671875" customWidth="1"/>
    <col min="10758" max="10758" width="77.6640625" customWidth="1"/>
    <col min="10759" max="10759" width="35.88671875" customWidth="1"/>
    <col min="11014" max="11014" width="77.6640625" customWidth="1"/>
    <col min="11015" max="11015" width="35.88671875" customWidth="1"/>
    <col min="11270" max="11270" width="77.6640625" customWidth="1"/>
    <col min="11271" max="11271" width="35.88671875" customWidth="1"/>
    <col min="11526" max="11526" width="77.6640625" customWidth="1"/>
    <col min="11527" max="11527" width="35.88671875" customWidth="1"/>
    <col min="11782" max="11782" width="77.6640625" customWidth="1"/>
    <col min="11783" max="11783" width="35.88671875" customWidth="1"/>
    <col min="12038" max="12038" width="77.6640625" customWidth="1"/>
    <col min="12039" max="12039" width="35.88671875" customWidth="1"/>
    <col min="12294" max="12294" width="77.6640625" customWidth="1"/>
    <col min="12295" max="12295" width="35.88671875" customWidth="1"/>
    <col min="12550" max="12550" width="77.6640625" customWidth="1"/>
    <col min="12551" max="12551" width="35.88671875" customWidth="1"/>
    <col min="12806" max="12806" width="77.6640625" customWidth="1"/>
    <col min="12807" max="12807" width="35.88671875" customWidth="1"/>
    <col min="13062" max="13062" width="77.6640625" customWidth="1"/>
    <col min="13063" max="13063" width="35.88671875" customWidth="1"/>
    <col min="13318" max="13318" width="77.6640625" customWidth="1"/>
    <col min="13319" max="13319" width="35.88671875" customWidth="1"/>
    <col min="13574" max="13574" width="77.6640625" customWidth="1"/>
    <col min="13575" max="13575" width="35.88671875" customWidth="1"/>
    <col min="13830" max="13830" width="77.6640625" customWidth="1"/>
    <col min="13831" max="13831" width="35.88671875" customWidth="1"/>
    <col min="14086" max="14086" width="77.6640625" customWidth="1"/>
    <col min="14087" max="14087" width="35.88671875" customWidth="1"/>
    <col min="14342" max="14342" width="77.6640625" customWidth="1"/>
    <col min="14343" max="14343" width="35.88671875" customWidth="1"/>
    <col min="14598" max="14598" width="77.6640625" customWidth="1"/>
    <col min="14599" max="14599" width="35.88671875" customWidth="1"/>
    <col min="14854" max="14854" width="77.6640625" customWidth="1"/>
    <col min="14855" max="14855" width="35.88671875" customWidth="1"/>
    <col min="15110" max="15110" width="77.6640625" customWidth="1"/>
    <col min="15111" max="15111" width="35.88671875" customWidth="1"/>
    <col min="15366" max="15366" width="77.6640625" customWidth="1"/>
    <col min="15367" max="15367" width="35.88671875" customWidth="1"/>
    <col min="15622" max="15622" width="77.6640625" customWidth="1"/>
    <col min="15623" max="15623" width="35.88671875" customWidth="1"/>
    <col min="15878" max="15878" width="77.6640625" customWidth="1"/>
    <col min="15879" max="15879" width="35.88671875" customWidth="1"/>
    <col min="16134" max="16134" width="77.6640625" customWidth="1"/>
    <col min="16135" max="16135" width="35.88671875" customWidth="1"/>
  </cols>
  <sheetData>
    <row r="1" spans="3:12" ht="15" thickBot="1"/>
    <row r="2" spans="3:12" ht="15.75" customHeight="1">
      <c r="C2" s="222" t="s">
        <v>123</v>
      </c>
      <c r="D2" s="223"/>
      <c r="E2" s="223"/>
      <c r="F2" s="223"/>
      <c r="G2" s="223"/>
      <c r="H2" s="224"/>
      <c r="L2" s="164"/>
    </row>
    <row r="3" spans="3:12" ht="48" customHeight="1" thickBot="1">
      <c r="C3" s="225"/>
      <c r="D3" s="226"/>
      <c r="E3" s="226"/>
      <c r="F3" s="226"/>
      <c r="G3" s="226"/>
      <c r="H3" s="227"/>
    </row>
    <row r="4" spans="3:12" ht="15" thickBot="1">
      <c r="C4" s="228" t="s">
        <v>115</v>
      </c>
      <c r="D4" s="228"/>
      <c r="E4" s="228"/>
      <c r="F4" s="228"/>
      <c r="G4" s="228"/>
      <c r="H4" s="228"/>
    </row>
    <row r="5" spans="3:12" ht="28.5" customHeight="1">
      <c r="C5" s="229" t="s">
        <v>116</v>
      </c>
      <c r="D5" s="231" t="s">
        <v>117</v>
      </c>
      <c r="E5" s="229" t="s">
        <v>118</v>
      </c>
      <c r="F5" s="231" t="s">
        <v>117</v>
      </c>
      <c r="G5" s="231" t="s">
        <v>119</v>
      </c>
      <c r="H5" s="233" t="s">
        <v>120</v>
      </c>
    </row>
    <row r="6" spans="3:12" ht="15" thickBot="1">
      <c r="C6" s="230" t="s">
        <v>115</v>
      </c>
      <c r="D6" s="232"/>
      <c r="E6" s="230" t="s">
        <v>115</v>
      </c>
      <c r="F6" s="232"/>
      <c r="G6" s="232"/>
      <c r="H6" s="234" t="s">
        <v>115</v>
      </c>
    </row>
    <row r="7" spans="3:12" hidden="1">
      <c r="C7" s="165" t="s">
        <v>115</v>
      </c>
      <c r="D7" s="166"/>
      <c r="E7" s="166"/>
      <c r="F7" s="166"/>
      <c r="G7" s="167"/>
      <c r="H7" s="168" t="s">
        <v>115</v>
      </c>
    </row>
    <row r="8" spans="3:12" hidden="1">
      <c r="C8" s="169" t="s">
        <v>115</v>
      </c>
      <c r="D8" s="170"/>
      <c r="E8" s="170"/>
      <c r="F8" s="170"/>
      <c r="G8" s="171"/>
      <c r="H8" s="172" t="s">
        <v>115</v>
      </c>
    </row>
    <row r="9" spans="3:12" ht="20.399999999999999">
      <c r="C9" s="173" t="s">
        <v>121</v>
      </c>
      <c r="D9" s="174">
        <f>HESAPLAMA!K8+HESAPLAMA!L8+HESAPLAMA!M8</f>
        <v>180000</v>
      </c>
      <c r="E9" s="175"/>
      <c r="F9" s="176"/>
      <c r="G9" s="214">
        <v>2869000</v>
      </c>
      <c r="H9" s="217">
        <f>F29+D29-G9</f>
        <v>5536000</v>
      </c>
    </row>
    <row r="10" spans="3:12" ht="20.399999999999999">
      <c r="C10" s="177" t="s">
        <v>79</v>
      </c>
      <c r="D10" s="174">
        <f>HESAPLAMA!K6+HESAPLAMA!L6+HESAPLAMA!M6</f>
        <v>4900000</v>
      </c>
      <c r="E10" s="178"/>
      <c r="F10" s="176"/>
      <c r="G10" s="215"/>
      <c r="H10" s="218"/>
    </row>
    <row r="11" spans="3:12" ht="20.399999999999999">
      <c r="C11" s="177" t="s">
        <v>78</v>
      </c>
      <c r="D11" s="174">
        <f>HESAPLAMA!K7+HESAPLAMA!L7+HESAPLAMA!M7</f>
        <v>1800000</v>
      </c>
      <c r="E11" s="178"/>
      <c r="F11" s="176"/>
      <c r="G11" s="215"/>
      <c r="H11" s="218"/>
    </row>
    <row r="12" spans="3:12" ht="33.6" customHeight="1">
      <c r="C12" s="191"/>
      <c r="D12" s="235"/>
      <c r="E12" s="238" t="s">
        <v>122</v>
      </c>
      <c r="F12" s="241">
        <f>HESAPLAMA!K9+HESAPLAMA!L9+HESAPLAMA!M9</f>
        <v>1525000</v>
      </c>
      <c r="G12" s="215"/>
      <c r="H12" s="218"/>
    </row>
    <row r="13" spans="3:12" ht="29.4" customHeight="1">
      <c r="C13" s="192"/>
      <c r="D13" s="236"/>
      <c r="E13" s="239"/>
      <c r="F13" s="241"/>
      <c r="G13" s="215"/>
      <c r="H13" s="218"/>
    </row>
    <row r="14" spans="3:12" ht="25.95" customHeight="1">
      <c r="C14" s="192"/>
      <c r="D14" s="237"/>
      <c r="E14" s="240"/>
      <c r="F14" s="241"/>
      <c r="G14" s="215"/>
      <c r="H14" s="218"/>
    </row>
    <row r="15" spans="3:12" ht="3" customHeight="1">
      <c r="C15" s="192"/>
      <c r="D15" s="174"/>
      <c r="E15" s="179"/>
      <c r="F15" s="179"/>
      <c r="G15" s="215"/>
      <c r="H15" s="218"/>
    </row>
    <row r="16" spans="3:12" ht="30.6" customHeight="1">
      <c r="C16" s="193"/>
      <c r="D16" s="174"/>
      <c r="E16" s="179"/>
      <c r="F16" s="179"/>
      <c r="G16" s="215"/>
      <c r="H16" s="218"/>
    </row>
    <row r="17" spans="3:8" ht="20.399999999999999">
      <c r="C17" s="177"/>
      <c r="D17" s="174"/>
      <c r="E17" s="179"/>
      <c r="F17" s="179"/>
      <c r="G17" s="215"/>
      <c r="H17" s="218"/>
    </row>
    <row r="18" spans="3:8" ht="20.399999999999999">
      <c r="C18" s="177"/>
      <c r="D18" s="174"/>
      <c r="E18" s="179"/>
      <c r="F18" s="179"/>
      <c r="G18" s="215"/>
      <c r="H18" s="218"/>
    </row>
    <row r="19" spans="3:8" ht="20.399999999999999">
      <c r="C19" s="177"/>
      <c r="D19" s="174"/>
      <c r="E19" s="179"/>
      <c r="F19" s="179"/>
      <c r="G19" s="215"/>
      <c r="H19" s="218"/>
    </row>
    <row r="20" spans="3:8" ht="20.399999999999999">
      <c r="C20" s="177"/>
      <c r="D20" s="174"/>
      <c r="E20" s="179"/>
      <c r="F20" s="179"/>
      <c r="G20" s="215"/>
      <c r="H20" s="218"/>
    </row>
    <row r="21" spans="3:8" ht="20.399999999999999">
      <c r="C21" s="177"/>
      <c r="D21" s="174"/>
      <c r="E21" s="179"/>
      <c r="F21" s="179"/>
      <c r="G21" s="215"/>
      <c r="H21" s="218"/>
    </row>
    <row r="22" spans="3:8" ht="20.399999999999999">
      <c r="C22" s="180"/>
      <c r="D22" s="181"/>
      <c r="E22" s="182"/>
      <c r="F22" s="182"/>
      <c r="G22" s="215"/>
      <c r="H22" s="218"/>
    </row>
    <row r="23" spans="3:8" ht="15.6">
      <c r="C23" s="180"/>
      <c r="D23" s="183"/>
      <c r="E23" s="184"/>
      <c r="F23" s="184"/>
      <c r="G23" s="215"/>
      <c r="H23" s="218"/>
    </row>
    <row r="24" spans="3:8" ht="15.6">
      <c r="C24" s="180"/>
      <c r="D24" s="183"/>
      <c r="E24" s="184"/>
      <c r="F24" s="184"/>
      <c r="G24" s="215"/>
      <c r="H24" s="218"/>
    </row>
    <row r="25" spans="3:8" ht="15.6">
      <c r="C25" s="180"/>
      <c r="D25" s="183"/>
      <c r="E25" s="183"/>
      <c r="F25" s="183"/>
      <c r="G25" s="215"/>
      <c r="H25" s="218"/>
    </row>
    <row r="26" spans="3:8" ht="15.6">
      <c r="C26" s="180"/>
      <c r="D26" s="183"/>
      <c r="E26" s="183"/>
      <c r="F26" s="183"/>
      <c r="G26" s="215"/>
      <c r="H26" s="218"/>
    </row>
    <row r="27" spans="3:8" ht="15.6">
      <c r="C27" s="180"/>
      <c r="D27" s="183"/>
      <c r="E27" s="183"/>
      <c r="F27" s="183"/>
      <c r="G27" s="215"/>
      <c r="H27" s="218"/>
    </row>
    <row r="28" spans="3:8" ht="16.2" thickBot="1">
      <c r="C28" s="185"/>
      <c r="D28" s="186"/>
      <c r="E28" s="186"/>
      <c r="F28" s="186"/>
      <c r="G28" s="216"/>
      <c r="H28" s="219"/>
    </row>
    <row r="29" spans="3:8" ht="21" thickBot="1">
      <c r="C29" s="187"/>
      <c r="D29" s="188">
        <f>SUM(D9:D28)</f>
        <v>6880000</v>
      </c>
      <c r="E29" s="188"/>
      <c r="F29" s="188">
        <f>SUM(F9:F28)</f>
        <v>1525000</v>
      </c>
      <c r="G29" s="189">
        <f>SUM(G9:G28)</f>
        <v>2869000</v>
      </c>
      <c r="H29" s="190">
        <f>SUM(H9:H28)</f>
        <v>5536000</v>
      </c>
    </row>
    <row r="30" spans="3:8">
      <c r="C30" s="220"/>
      <c r="D30" s="220"/>
      <c r="E30" s="220"/>
      <c r="F30" s="220"/>
      <c r="G30" s="220"/>
      <c r="H30" s="220"/>
    </row>
    <row r="31" spans="3:8">
      <c r="C31" s="221"/>
      <c r="D31" s="221"/>
      <c r="E31" s="221"/>
      <c r="F31" s="221"/>
      <c r="G31" s="221"/>
      <c r="H31" s="221"/>
    </row>
  </sheetData>
  <mergeCells count="14">
    <mergeCell ref="G9:G28"/>
    <mergeCell ref="H9:H28"/>
    <mergeCell ref="C30:H31"/>
    <mergeCell ref="C2:H3"/>
    <mergeCell ref="C4:H4"/>
    <mergeCell ref="C5:C6"/>
    <mergeCell ref="D5:D6"/>
    <mergeCell ref="E5:E6"/>
    <mergeCell ref="F5:F6"/>
    <mergeCell ref="G5:G6"/>
    <mergeCell ref="H5:H6"/>
    <mergeCell ref="D12:D14"/>
    <mergeCell ref="E12:E14"/>
    <mergeCell ref="F12:F14"/>
  </mergeCells>
  <pageMargins left="0.7" right="0.7" top="0.75" bottom="0.75" header="0.3" footer="0.3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6:R22"/>
  <sheetViews>
    <sheetView zoomScale="55" zoomScaleNormal="55" zoomScaleSheetLayoutView="70" workbookViewId="0">
      <selection activeCell="H15" sqref="H15"/>
    </sheetView>
  </sheetViews>
  <sheetFormatPr defaultColWidth="9.109375" defaultRowHeight="13.8"/>
  <cols>
    <col min="1" max="1" width="21.33203125" style="110" customWidth="1"/>
    <col min="2" max="2" width="19.44140625" style="110" bestFit="1" customWidth="1"/>
    <col min="3" max="3" width="18" style="110" customWidth="1"/>
    <col min="4" max="4" width="19.109375" style="110" customWidth="1"/>
    <col min="5" max="5" width="16.88671875" style="110" customWidth="1"/>
    <col min="6" max="6" width="16.44140625" style="110" bestFit="1" customWidth="1"/>
    <col min="7" max="7" width="16.88671875" style="110" customWidth="1"/>
    <col min="8" max="10" width="16.44140625" style="110" bestFit="1" customWidth="1"/>
    <col min="11" max="11" width="16.88671875" style="110" customWidth="1"/>
    <col min="12" max="13" width="16.44140625" style="110" bestFit="1" customWidth="1"/>
    <col min="14" max="14" width="18.33203125" style="110" customWidth="1"/>
    <col min="15" max="15" width="16.44140625" style="110" bestFit="1" customWidth="1"/>
    <col min="16" max="17" width="18" style="110" bestFit="1" customWidth="1"/>
    <col min="18" max="16384" width="9.109375" style="110"/>
  </cols>
  <sheetData>
    <row r="6" spans="1:18" ht="14.4" thickBot="1"/>
    <row r="7" spans="1:18" ht="123.75" customHeight="1" thickBot="1">
      <c r="A7" s="245" t="s">
        <v>128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7"/>
    </row>
    <row r="8" spans="1:18" ht="27" customHeight="1" thickBot="1">
      <c r="A8" s="252"/>
      <c r="B8" s="252"/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</row>
    <row r="9" spans="1:18" ht="93" customHeight="1" thickBot="1">
      <c r="A9" s="117" t="s">
        <v>80</v>
      </c>
      <c r="B9" s="121" t="s">
        <v>82</v>
      </c>
      <c r="C9" s="121" t="s">
        <v>83</v>
      </c>
      <c r="D9" s="121" t="s">
        <v>84</v>
      </c>
      <c r="E9" s="122" t="s">
        <v>12</v>
      </c>
      <c r="F9" s="123" t="s">
        <v>25</v>
      </c>
      <c r="G9" s="123" t="s">
        <v>26</v>
      </c>
      <c r="H9" s="122" t="s">
        <v>27</v>
      </c>
      <c r="I9" s="122" t="s">
        <v>28</v>
      </c>
      <c r="J9" s="122" t="s">
        <v>29</v>
      </c>
      <c r="K9" s="122" t="s">
        <v>30</v>
      </c>
      <c r="L9" s="122" t="s">
        <v>31</v>
      </c>
      <c r="M9" s="122" t="s">
        <v>32</v>
      </c>
      <c r="N9" s="122" t="s">
        <v>33</v>
      </c>
      <c r="O9" s="122" t="s">
        <v>34</v>
      </c>
      <c r="P9" s="123" t="s">
        <v>35</v>
      </c>
      <c r="Q9" s="124" t="s">
        <v>86</v>
      </c>
      <c r="R9" s="111"/>
    </row>
    <row r="10" spans="1:18" ht="65.25" customHeight="1">
      <c r="A10" s="118" t="s">
        <v>77</v>
      </c>
      <c r="B10" s="251">
        <v>26774000</v>
      </c>
      <c r="C10" s="251"/>
      <c r="D10" s="251">
        <v>26774000</v>
      </c>
      <c r="E10" s="200">
        <v>18259.79</v>
      </c>
      <c r="F10" s="112">
        <v>35000</v>
      </c>
      <c r="G10" s="112">
        <v>35000</v>
      </c>
      <c r="H10" s="112">
        <v>40000</v>
      </c>
      <c r="I10" s="112">
        <v>50000</v>
      </c>
      <c r="J10" s="112">
        <v>60000</v>
      </c>
      <c r="K10" s="112">
        <v>70000</v>
      </c>
      <c r="L10" s="112">
        <v>75000</v>
      </c>
      <c r="M10" s="112">
        <v>80000</v>
      </c>
      <c r="N10" s="112">
        <v>70000</v>
      </c>
      <c r="O10" s="112">
        <v>60000</v>
      </c>
      <c r="P10" s="113">
        <v>50000</v>
      </c>
      <c r="Q10" s="125">
        <f>SUM(E10:P10)</f>
        <v>643259.79</v>
      </c>
      <c r="R10" s="111"/>
    </row>
    <row r="11" spans="1:18" ht="62.25" customHeight="1">
      <c r="A11" s="119" t="s">
        <v>78</v>
      </c>
      <c r="B11" s="251"/>
      <c r="C11" s="251"/>
      <c r="D11" s="251"/>
      <c r="E11" s="201">
        <v>612848.03</v>
      </c>
      <c r="F11" s="129">
        <v>700000</v>
      </c>
      <c r="G11" s="129">
        <v>500000</v>
      </c>
      <c r="H11" s="129">
        <v>200000</v>
      </c>
      <c r="I11" s="129">
        <v>100000</v>
      </c>
      <c r="J11" s="129">
        <v>50000</v>
      </c>
      <c r="K11" s="129">
        <v>30000</v>
      </c>
      <c r="L11" s="129">
        <v>30000</v>
      </c>
      <c r="M11" s="129">
        <v>600000</v>
      </c>
      <c r="N11" s="129">
        <v>300000</v>
      </c>
      <c r="O11" s="129">
        <v>700000</v>
      </c>
      <c r="P11" s="114">
        <v>800000</v>
      </c>
      <c r="Q11" s="126">
        <f t="shared" ref="Q11:Q12" si="0">SUM(E11:P11)</f>
        <v>4622848.03</v>
      </c>
      <c r="R11" s="111"/>
    </row>
    <row r="12" spans="1:18" ht="59.25" customHeight="1">
      <c r="A12" s="120" t="s">
        <v>79</v>
      </c>
      <c r="B12" s="251"/>
      <c r="C12" s="251"/>
      <c r="D12" s="251"/>
      <c r="E12" s="202">
        <v>1173856.3400000001</v>
      </c>
      <c r="F12" s="115">
        <v>1200000</v>
      </c>
      <c r="G12" s="115">
        <v>1300000</v>
      </c>
      <c r="H12" s="115">
        <v>1300000</v>
      </c>
      <c r="I12" s="115">
        <v>1400000</v>
      </c>
      <c r="J12" s="115">
        <v>1400000</v>
      </c>
      <c r="K12" s="115">
        <v>1500000</v>
      </c>
      <c r="L12" s="115">
        <v>1600000</v>
      </c>
      <c r="M12" s="115">
        <v>1600000</v>
      </c>
      <c r="N12" s="115">
        <v>1600000</v>
      </c>
      <c r="O12" s="115">
        <v>1600000</v>
      </c>
      <c r="P12" s="116">
        <v>1700000</v>
      </c>
      <c r="Q12" s="127">
        <f t="shared" si="0"/>
        <v>17373856.34</v>
      </c>
      <c r="R12" s="111"/>
    </row>
    <row r="13" spans="1:18" ht="75" customHeight="1">
      <c r="A13" s="131" t="s">
        <v>89</v>
      </c>
      <c r="B13" s="130">
        <f>B10</f>
        <v>26774000</v>
      </c>
      <c r="C13" s="130">
        <f>C10</f>
        <v>0</v>
      </c>
      <c r="D13" s="130">
        <f>D10</f>
        <v>26774000</v>
      </c>
      <c r="E13" s="201">
        <v>475000</v>
      </c>
      <c r="F13" s="129">
        <v>450000</v>
      </c>
      <c r="G13" s="129">
        <v>400000</v>
      </c>
      <c r="H13" s="129">
        <v>425000</v>
      </c>
      <c r="I13" s="129">
        <v>430000</v>
      </c>
      <c r="J13" s="129">
        <v>450000</v>
      </c>
      <c r="K13" s="129">
        <v>420000</v>
      </c>
      <c r="L13" s="129">
        <v>450000</v>
      </c>
      <c r="M13" s="129">
        <v>425000</v>
      </c>
      <c r="N13" s="129">
        <v>475000</v>
      </c>
      <c r="O13" s="129">
        <v>520000</v>
      </c>
      <c r="P13" s="129">
        <v>530000</v>
      </c>
      <c r="Q13" s="132">
        <f>SUM(E13:P13)</f>
        <v>5450000</v>
      </c>
      <c r="R13" s="111"/>
    </row>
    <row r="14" spans="1:18" ht="61.5" customHeight="1" thickBot="1">
      <c r="A14" s="248" t="s">
        <v>85</v>
      </c>
      <c r="B14" s="249"/>
      <c r="C14" s="249"/>
      <c r="D14" s="250"/>
      <c r="E14" s="128">
        <f>SUM(E10:E13)</f>
        <v>2279964.16</v>
      </c>
      <c r="F14" s="128">
        <f t="shared" ref="F14:Q14" si="1">SUM(F10:F13)</f>
        <v>2385000</v>
      </c>
      <c r="G14" s="128">
        <f t="shared" si="1"/>
        <v>2235000</v>
      </c>
      <c r="H14" s="128">
        <f t="shared" si="1"/>
        <v>1965000</v>
      </c>
      <c r="I14" s="128">
        <f t="shared" si="1"/>
        <v>1980000</v>
      </c>
      <c r="J14" s="128">
        <f t="shared" si="1"/>
        <v>1960000</v>
      </c>
      <c r="K14" s="128">
        <f t="shared" si="1"/>
        <v>2020000</v>
      </c>
      <c r="L14" s="128">
        <f t="shared" si="1"/>
        <v>2155000</v>
      </c>
      <c r="M14" s="128">
        <f t="shared" si="1"/>
        <v>2705000</v>
      </c>
      <c r="N14" s="128">
        <f t="shared" si="1"/>
        <v>2445000</v>
      </c>
      <c r="O14" s="128">
        <f t="shared" si="1"/>
        <v>2880000</v>
      </c>
      <c r="P14" s="128">
        <f t="shared" si="1"/>
        <v>3080000</v>
      </c>
      <c r="Q14" s="133">
        <f t="shared" si="1"/>
        <v>28089964.16</v>
      </c>
    </row>
    <row r="15" spans="1:18" ht="14.4" thickBot="1">
      <c r="H15" s="111"/>
      <c r="I15" s="111"/>
    </row>
    <row r="16" spans="1:18" ht="39.75" customHeight="1" thickBot="1">
      <c r="A16" s="134" t="s">
        <v>88</v>
      </c>
      <c r="B16" s="243" t="s">
        <v>87</v>
      </c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4"/>
    </row>
    <row r="21" spans="3:12" ht="28.5" customHeight="1">
      <c r="C21" s="242" t="s">
        <v>129</v>
      </c>
      <c r="D21" s="242"/>
      <c r="E21" s="242"/>
      <c r="F21" s="242"/>
      <c r="G21" s="242"/>
      <c r="H21" s="242"/>
      <c r="I21" s="242"/>
      <c r="J21" s="242"/>
      <c r="K21" s="242"/>
      <c r="L21" s="242"/>
    </row>
    <row r="22" spans="3:12" ht="30" customHeight="1">
      <c r="C22" s="242" t="s">
        <v>130</v>
      </c>
      <c r="D22" s="242"/>
      <c r="E22" s="242"/>
      <c r="F22" s="242"/>
      <c r="G22" s="242"/>
      <c r="H22" s="242"/>
      <c r="I22" s="242"/>
      <c r="J22" s="242"/>
      <c r="K22" s="242"/>
      <c r="L22" s="242"/>
    </row>
  </sheetData>
  <mergeCells count="9">
    <mergeCell ref="C21:L21"/>
    <mergeCell ref="C22:L22"/>
    <mergeCell ref="B16:Q16"/>
    <mergeCell ref="A7:Q7"/>
    <mergeCell ref="A14:D14"/>
    <mergeCell ref="B10:B12"/>
    <mergeCell ref="C10:C12"/>
    <mergeCell ref="D10:D12"/>
    <mergeCell ref="A8:Q8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K182"/>
  <sheetViews>
    <sheetView tabSelected="1" topLeftCell="B7" zoomScaleNormal="100" workbookViewId="0">
      <selection activeCell="H20" sqref="H20"/>
    </sheetView>
  </sheetViews>
  <sheetFormatPr defaultRowHeight="14.4"/>
  <cols>
    <col min="1" max="1" width="5.109375" customWidth="1"/>
    <col min="2" max="2" width="25.33203125" customWidth="1"/>
    <col min="3" max="3" width="12" customWidth="1"/>
    <col min="4" max="4" width="15.6640625" customWidth="1"/>
    <col min="5" max="5" width="11.33203125" customWidth="1"/>
    <col min="6" max="6" width="14.88671875" customWidth="1"/>
    <col min="7" max="8" width="18.109375" customWidth="1"/>
    <col min="9" max="9" width="14.88671875" customWidth="1"/>
    <col min="10" max="10" width="18.33203125" customWidth="1"/>
    <col min="257" max="257" width="5.109375" customWidth="1"/>
    <col min="258" max="258" width="25.33203125" customWidth="1"/>
    <col min="259" max="259" width="12" customWidth="1"/>
    <col min="260" max="260" width="15.6640625" customWidth="1"/>
    <col min="261" max="261" width="11.33203125" customWidth="1"/>
    <col min="262" max="262" width="14.88671875" customWidth="1"/>
    <col min="263" max="264" width="18.109375" customWidth="1"/>
    <col min="265" max="265" width="14.88671875" customWidth="1"/>
    <col min="266" max="266" width="18.33203125" customWidth="1"/>
    <col min="513" max="513" width="5.109375" customWidth="1"/>
    <col min="514" max="514" width="25.33203125" customWidth="1"/>
    <col min="515" max="515" width="12" customWidth="1"/>
    <col min="516" max="516" width="15.6640625" customWidth="1"/>
    <col min="517" max="517" width="11.33203125" customWidth="1"/>
    <col min="518" max="518" width="14.88671875" customWidth="1"/>
    <col min="519" max="520" width="18.109375" customWidth="1"/>
    <col min="521" max="521" width="14.88671875" customWidth="1"/>
    <col min="522" max="522" width="18.33203125" customWidth="1"/>
    <col min="769" max="769" width="5.109375" customWidth="1"/>
    <col min="770" max="770" width="25.33203125" customWidth="1"/>
    <col min="771" max="771" width="12" customWidth="1"/>
    <col min="772" max="772" width="15.6640625" customWidth="1"/>
    <col min="773" max="773" width="11.33203125" customWidth="1"/>
    <col min="774" max="774" width="14.88671875" customWidth="1"/>
    <col min="775" max="776" width="18.109375" customWidth="1"/>
    <col min="777" max="777" width="14.88671875" customWidth="1"/>
    <col min="778" max="778" width="18.33203125" customWidth="1"/>
    <col min="1025" max="1025" width="5.109375" customWidth="1"/>
    <col min="1026" max="1026" width="25.33203125" customWidth="1"/>
    <col min="1027" max="1027" width="12" customWidth="1"/>
    <col min="1028" max="1028" width="15.6640625" customWidth="1"/>
    <col min="1029" max="1029" width="11.33203125" customWidth="1"/>
    <col min="1030" max="1030" width="14.88671875" customWidth="1"/>
    <col min="1031" max="1032" width="18.109375" customWidth="1"/>
    <col min="1033" max="1033" width="14.88671875" customWidth="1"/>
    <col min="1034" max="1034" width="18.33203125" customWidth="1"/>
    <col min="1281" max="1281" width="5.109375" customWidth="1"/>
    <col min="1282" max="1282" width="25.33203125" customWidth="1"/>
    <col min="1283" max="1283" width="12" customWidth="1"/>
    <col min="1284" max="1284" width="15.6640625" customWidth="1"/>
    <col min="1285" max="1285" width="11.33203125" customWidth="1"/>
    <col min="1286" max="1286" width="14.88671875" customWidth="1"/>
    <col min="1287" max="1288" width="18.109375" customWidth="1"/>
    <col min="1289" max="1289" width="14.88671875" customWidth="1"/>
    <col min="1290" max="1290" width="18.33203125" customWidth="1"/>
    <col min="1537" max="1537" width="5.109375" customWidth="1"/>
    <col min="1538" max="1538" width="25.33203125" customWidth="1"/>
    <col min="1539" max="1539" width="12" customWidth="1"/>
    <col min="1540" max="1540" width="15.6640625" customWidth="1"/>
    <col min="1541" max="1541" width="11.33203125" customWidth="1"/>
    <col min="1542" max="1542" width="14.88671875" customWidth="1"/>
    <col min="1543" max="1544" width="18.109375" customWidth="1"/>
    <col min="1545" max="1545" width="14.88671875" customWidth="1"/>
    <col min="1546" max="1546" width="18.33203125" customWidth="1"/>
    <col min="1793" max="1793" width="5.109375" customWidth="1"/>
    <col min="1794" max="1794" width="25.33203125" customWidth="1"/>
    <col min="1795" max="1795" width="12" customWidth="1"/>
    <col min="1796" max="1796" width="15.6640625" customWidth="1"/>
    <col min="1797" max="1797" width="11.33203125" customWidth="1"/>
    <col min="1798" max="1798" width="14.88671875" customWidth="1"/>
    <col min="1799" max="1800" width="18.109375" customWidth="1"/>
    <col min="1801" max="1801" width="14.88671875" customWidth="1"/>
    <col min="1802" max="1802" width="18.33203125" customWidth="1"/>
    <col min="2049" max="2049" width="5.109375" customWidth="1"/>
    <col min="2050" max="2050" width="25.33203125" customWidth="1"/>
    <col min="2051" max="2051" width="12" customWidth="1"/>
    <col min="2052" max="2052" width="15.6640625" customWidth="1"/>
    <col min="2053" max="2053" width="11.33203125" customWidth="1"/>
    <col min="2054" max="2054" width="14.88671875" customWidth="1"/>
    <col min="2055" max="2056" width="18.109375" customWidth="1"/>
    <col min="2057" max="2057" width="14.88671875" customWidth="1"/>
    <col min="2058" max="2058" width="18.33203125" customWidth="1"/>
    <col min="2305" max="2305" width="5.109375" customWidth="1"/>
    <col min="2306" max="2306" width="25.33203125" customWidth="1"/>
    <col min="2307" max="2307" width="12" customWidth="1"/>
    <col min="2308" max="2308" width="15.6640625" customWidth="1"/>
    <col min="2309" max="2309" width="11.33203125" customWidth="1"/>
    <col min="2310" max="2310" width="14.88671875" customWidth="1"/>
    <col min="2311" max="2312" width="18.109375" customWidth="1"/>
    <col min="2313" max="2313" width="14.88671875" customWidth="1"/>
    <col min="2314" max="2314" width="18.33203125" customWidth="1"/>
    <col min="2561" max="2561" width="5.109375" customWidth="1"/>
    <col min="2562" max="2562" width="25.33203125" customWidth="1"/>
    <col min="2563" max="2563" width="12" customWidth="1"/>
    <col min="2564" max="2564" width="15.6640625" customWidth="1"/>
    <col min="2565" max="2565" width="11.33203125" customWidth="1"/>
    <col min="2566" max="2566" width="14.88671875" customWidth="1"/>
    <col min="2567" max="2568" width="18.109375" customWidth="1"/>
    <col min="2569" max="2569" width="14.88671875" customWidth="1"/>
    <col min="2570" max="2570" width="18.33203125" customWidth="1"/>
    <col min="2817" max="2817" width="5.109375" customWidth="1"/>
    <col min="2818" max="2818" width="25.33203125" customWidth="1"/>
    <col min="2819" max="2819" width="12" customWidth="1"/>
    <col min="2820" max="2820" width="15.6640625" customWidth="1"/>
    <col min="2821" max="2821" width="11.33203125" customWidth="1"/>
    <col min="2822" max="2822" width="14.88671875" customWidth="1"/>
    <col min="2823" max="2824" width="18.109375" customWidth="1"/>
    <col min="2825" max="2825" width="14.88671875" customWidth="1"/>
    <col min="2826" max="2826" width="18.33203125" customWidth="1"/>
    <col min="3073" max="3073" width="5.109375" customWidth="1"/>
    <col min="3074" max="3074" width="25.33203125" customWidth="1"/>
    <col min="3075" max="3075" width="12" customWidth="1"/>
    <col min="3076" max="3076" width="15.6640625" customWidth="1"/>
    <col min="3077" max="3077" width="11.33203125" customWidth="1"/>
    <col min="3078" max="3078" width="14.88671875" customWidth="1"/>
    <col min="3079" max="3080" width="18.109375" customWidth="1"/>
    <col min="3081" max="3081" width="14.88671875" customWidth="1"/>
    <col min="3082" max="3082" width="18.33203125" customWidth="1"/>
    <col min="3329" max="3329" width="5.109375" customWidth="1"/>
    <col min="3330" max="3330" width="25.33203125" customWidth="1"/>
    <col min="3331" max="3331" width="12" customWidth="1"/>
    <col min="3332" max="3332" width="15.6640625" customWidth="1"/>
    <col min="3333" max="3333" width="11.33203125" customWidth="1"/>
    <col min="3334" max="3334" width="14.88671875" customWidth="1"/>
    <col min="3335" max="3336" width="18.109375" customWidth="1"/>
    <col min="3337" max="3337" width="14.88671875" customWidth="1"/>
    <col min="3338" max="3338" width="18.33203125" customWidth="1"/>
    <col min="3585" max="3585" width="5.109375" customWidth="1"/>
    <col min="3586" max="3586" width="25.33203125" customWidth="1"/>
    <col min="3587" max="3587" width="12" customWidth="1"/>
    <col min="3588" max="3588" width="15.6640625" customWidth="1"/>
    <col min="3589" max="3589" width="11.33203125" customWidth="1"/>
    <col min="3590" max="3590" width="14.88671875" customWidth="1"/>
    <col min="3591" max="3592" width="18.109375" customWidth="1"/>
    <col min="3593" max="3593" width="14.88671875" customWidth="1"/>
    <col min="3594" max="3594" width="18.33203125" customWidth="1"/>
    <col min="3841" max="3841" width="5.109375" customWidth="1"/>
    <col min="3842" max="3842" width="25.33203125" customWidth="1"/>
    <col min="3843" max="3843" width="12" customWidth="1"/>
    <col min="3844" max="3844" width="15.6640625" customWidth="1"/>
    <col min="3845" max="3845" width="11.33203125" customWidth="1"/>
    <col min="3846" max="3846" width="14.88671875" customWidth="1"/>
    <col min="3847" max="3848" width="18.109375" customWidth="1"/>
    <col min="3849" max="3849" width="14.88671875" customWidth="1"/>
    <col min="3850" max="3850" width="18.33203125" customWidth="1"/>
    <col min="4097" max="4097" width="5.109375" customWidth="1"/>
    <col min="4098" max="4098" width="25.33203125" customWidth="1"/>
    <col min="4099" max="4099" width="12" customWidth="1"/>
    <col min="4100" max="4100" width="15.6640625" customWidth="1"/>
    <col min="4101" max="4101" width="11.33203125" customWidth="1"/>
    <col min="4102" max="4102" width="14.88671875" customWidth="1"/>
    <col min="4103" max="4104" width="18.109375" customWidth="1"/>
    <col min="4105" max="4105" width="14.88671875" customWidth="1"/>
    <col min="4106" max="4106" width="18.33203125" customWidth="1"/>
    <col min="4353" max="4353" width="5.109375" customWidth="1"/>
    <col min="4354" max="4354" width="25.33203125" customWidth="1"/>
    <col min="4355" max="4355" width="12" customWidth="1"/>
    <col min="4356" max="4356" width="15.6640625" customWidth="1"/>
    <col min="4357" max="4357" width="11.33203125" customWidth="1"/>
    <col min="4358" max="4358" width="14.88671875" customWidth="1"/>
    <col min="4359" max="4360" width="18.109375" customWidth="1"/>
    <col min="4361" max="4361" width="14.88671875" customWidth="1"/>
    <col min="4362" max="4362" width="18.33203125" customWidth="1"/>
    <col min="4609" max="4609" width="5.109375" customWidth="1"/>
    <col min="4610" max="4610" width="25.33203125" customWidth="1"/>
    <col min="4611" max="4611" width="12" customWidth="1"/>
    <col min="4612" max="4612" width="15.6640625" customWidth="1"/>
    <col min="4613" max="4613" width="11.33203125" customWidth="1"/>
    <col min="4614" max="4614" width="14.88671875" customWidth="1"/>
    <col min="4615" max="4616" width="18.109375" customWidth="1"/>
    <col min="4617" max="4617" width="14.88671875" customWidth="1"/>
    <col min="4618" max="4618" width="18.33203125" customWidth="1"/>
    <col min="4865" max="4865" width="5.109375" customWidth="1"/>
    <col min="4866" max="4866" width="25.33203125" customWidth="1"/>
    <col min="4867" max="4867" width="12" customWidth="1"/>
    <col min="4868" max="4868" width="15.6640625" customWidth="1"/>
    <col min="4869" max="4869" width="11.33203125" customWidth="1"/>
    <col min="4870" max="4870" width="14.88671875" customWidth="1"/>
    <col min="4871" max="4872" width="18.109375" customWidth="1"/>
    <col min="4873" max="4873" width="14.88671875" customWidth="1"/>
    <col min="4874" max="4874" width="18.33203125" customWidth="1"/>
    <col min="5121" max="5121" width="5.109375" customWidth="1"/>
    <col min="5122" max="5122" width="25.33203125" customWidth="1"/>
    <col min="5123" max="5123" width="12" customWidth="1"/>
    <col min="5124" max="5124" width="15.6640625" customWidth="1"/>
    <col min="5125" max="5125" width="11.33203125" customWidth="1"/>
    <col min="5126" max="5126" width="14.88671875" customWidth="1"/>
    <col min="5127" max="5128" width="18.109375" customWidth="1"/>
    <col min="5129" max="5129" width="14.88671875" customWidth="1"/>
    <col min="5130" max="5130" width="18.33203125" customWidth="1"/>
    <col min="5377" max="5377" width="5.109375" customWidth="1"/>
    <col min="5378" max="5378" width="25.33203125" customWidth="1"/>
    <col min="5379" max="5379" width="12" customWidth="1"/>
    <col min="5380" max="5380" width="15.6640625" customWidth="1"/>
    <col min="5381" max="5381" width="11.33203125" customWidth="1"/>
    <col min="5382" max="5382" width="14.88671875" customWidth="1"/>
    <col min="5383" max="5384" width="18.109375" customWidth="1"/>
    <col min="5385" max="5385" width="14.88671875" customWidth="1"/>
    <col min="5386" max="5386" width="18.33203125" customWidth="1"/>
    <col min="5633" max="5633" width="5.109375" customWidth="1"/>
    <col min="5634" max="5634" width="25.33203125" customWidth="1"/>
    <col min="5635" max="5635" width="12" customWidth="1"/>
    <col min="5636" max="5636" width="15.6640625" customWidth="1"/>
    <col min="5637" max="5637" width="11.33203125" customWidth="1"/>
    <col min="5638" max="5638" width="14.88671875" customWidth="1"/>
    <col min="5639" max="5640" width="18.109375" customWidth="1"/>
    <col min="5641" max="5641" width="14.88671875" customWidth="1"/>
    <col min="5642" max="5642" width="18.33203125" customWidth="1"/>
    <col min="5889" max="5889" width="5.109375" customWidth="1"/>
    <col min="5890" max="5890" width="25.33203125" customWidth="1"/>
    <col min="5891" max="5891" width="12" customWidth="1"/>
    <col min="5892" max="5892" width="15.6640625" customWidth="1"/>
    <col min="5893" max="5893" width="11.33203125" customWidth="1"/>
    <col min="5894" max="5894" width="14.88671875" customWidth="1"/>
    <col min="5895" max="5896" width="18.109375" customWidth="1"/>
    <col min="5897" max="5897" width="14.88671875" customWidth="1"/>
    <col min="5898" max="5898" width="18.33203125" customWidth="1"/>
    <col min="6145" max="6145" width="5.109375" customWidth="1"/>
    <col min="6146" max="6146" width="25.33203125" customWidth="1"/>
    <col min="6147" max="6147" width="12" customWidth="1"/>
    <col min="6148" max="6148" width="15.6640625" customWidth="1"/>
    <col min="6149" max="6149" width="11.33203125" customWidth="1"/>
    <col min="6150" max="6150" width="14.88671875" customWidth="1"/>
    <col min="6151" max="6152" width="18.109375" customWidth="1"/>
    <col min="6153" max="6153" width="14.88671875" customWidth="1"/>
    <col min="6154" max="6154" width="18.33203125" customWidth="1"/>
    <col min="6401" max="6401" width="5.109375" customWidth="1"/>
    <col min="6402" max="6402" width="25.33203125" customWidth="1"/>
    <col min="6403" max="6403" width="12" customWidth="1"/>
    <col min="6404" max="6404" width="15.6640625" customWidth="1"/>
    <col min="6405" max="6405" width="11.33203125" customWidth="1"/>
    <col min="6406" max="6406" width="14.88671875" customWidth="1"/>
    <col min="6407" max="6408" width="18.109375" customWidth="1"/>
    <col min="6409" max="6409" width="14.88671875" customWidth="1"/>
    <col min="6410" max="6410" width="18.33203125" customWidth="1"/>
    <col min="6657" max="6657" width="5.109375" customWidth="1"/>
    <col min="6658" max="6658" width="25.33203125" customWidth="1"/>
    <col min="6659" max="6659" width="12" customWidth="1"/>
    <col min="6660" max="6660" width="15.6640625" customWidth="1"/>
    <col min="6661" max="6661" width="11.33203125" customWidth="1"/>
    <col min="6662" max="6662" width="14.88671875" customWidth="1"/>
    <col min="6663" max="6664" width="18.109375" customWidth="1"/>
    <col min="6665" max="6665" width="14.88671875" customWidth="1"/>
    <col min="6666" max="6666" width="18.33203125" customWidth="1"/>
    <col min="6913" max="6913" width="5.109375" customWidth="1"/>
    <col min="6914" max="6914" width="25.33203125" customWidth="1"/>
    <col min="6915" max="6915" width="12" customWidth="1"/>
    <col min="6916" max="6916" width="15.6640625" customWidth="1"/>
    <col min="6917" max="6917" width="11.33203125" customWidth="1"/>
    <col min="6918" max="6918" width="14.88671875" customWidth="1"/>
    <col min="6919" max="6920" width="18.109375" customWidth="1"/>
    <col min="6921" max="6921" width="14.88671875" customWidth="1"/>
    <col min="6922" max="6922" width="18.33203125" customWidth="1"/>
    <col min="7169" max="7169" width="5.109375" customWidth="1"/>
    <col min="7170" max="7170" width="25.33203125" customWidth="1"/>
    <col min="7171" max="7171" width="12" customWidth="1"/>
    <col min="7172" max="7172" width="15.6640625" customWidth="1"/>
    <col min="7173" max="7173" width="11.33203125" customWidth="1"/>
    <col min="7174" max="7174" width="14.88671875" customWidth="1"/>
    <col min="7175" max="7176" width="18.109375" customWidth="1"/>
    <col min="7177" max="7177" width="14.88671875" customWidth="1"/>
    <col min="7178" max="7178" width="18.33203125" customWidth="1"/>
    <col min="7425" max="7425" width="5.109375" customWidth="1"/>
    <col min="7426" max="7426" width="25.33203125" customWidth="1"/>
    <col min="7427" max="7427" width="12" customWidth="1"/>
    <col min="7428" max="7428" width="15.6640625" customWidth="1"/>
    <col min="7429" max="7429" width="11.33203125" customWidth="1"/>
    <col min="7430" max="7430" width="14.88671875" customWidth="1"/>
    <col min="7431" max="7432" width="18.109375" customWidth="1"/>
    <col min="7433" max="7433" width="14.88671875" customWidth="1"/>
    <col min="7434" max="7434" width="18.33203125" customWidth="1"/>
    <col min="7681" max="7681" width="5.109375" customWidth="1"/>
    <col min="7682" max="7682" width="25.33203125" customWidth="1"/>
    <col min="7683" max="7683" width="12" customWidth="1"/>
    <col min="7684" max="7684" width="15.6640625" customWidth="1"/>
    <col min="7685" max="7685" width="11.33203125" customWidth="1"/>
    <col min="7686" max="7686" width="14.88671875" customWidth="1"/>
    <col min="7687" max="7688" width="18.109375" customWidth="1"/>
    <col min="7689" max="7689" width="14.88671875" customWidth="1"/>
    <col min="7690" max="7690" width="18.33203125" customWidth="1"/>
    <col min="7937" max="7937" width="5.109375" customWidth="1"/>
    <col min="7938" max="7938" width="25.33203125" customWidth="1"/>
    <col min="7939" max="7939" width="12" customWidth="1"/>
    <col min="7940" max="7940" width="15.6640625" customWidth="1"/>
    <col min="7941" max="7941" width="11.33203125" customWidth="1"/>
    <col min="7942" max="7942" width="14.88671875" customWidth="1"/>
    <col min="7943" max="7944" width="18.109375" customWidth="1"/>
    <col min="7945" max="7945" width="14.88671875" customWidth="1"/>
    <col min="7946" max="7946" width="18.33203125" customWidth="1"/>
    <col min="8193" max="8193" width="5.109375" customWidth="1"/>
    <col min="8194" max="8194" width="25.33203125" customWidth="1"/>
    <col min="8195" max="8195" width="12" customWidth="1"/>
    <col min="8196" max="8196" width="15.6640625" customWidth="1"/>
    <col min="8197" max="8197" width="11.33203125" customWidth="1"/>
    <col min="8198" max="8198" width="14.88671875" customWidth="1"/>
    <col min="8199" max="8200" width="18.109375" customWidth="1"/>
    <col min="8201" max="8201" width="14.88671875" customWidth="1"/>
    <col min="8202" max="8202" width="18.33203125" customWidth="1"/>
    <col min="8449" max="8449" width="5.109375" customWidth="1"/>
    <col min="8450" max="8450" width="25.33203125" customWidth="1"/>
    <col min="8451" max="8451" width="12" customWidth="1"/>
    <col min="8452" max="8452" width="15.6640625" customWidth="1"/>
    <col min="8453" max="8453" width="11.33203125" customWidth="1"/>
    <col min="8454" max="8454" width="14.88671875" customWidth="1"/>
    <col min="8455" max="8456" width="18.109375" customWidth="1"/>
    <col min="8457" max="8457" width="14.88671875" customWidth="1"/>
    <col min="8458" max="8458" width="18.33203125" customWidth="1"/>
    <col min="8705" max="8705" width="5.109375" customWidth="1"/>
    <col min="8706" max="8706" width="25.33203125" customWidth="1"/>
    <col min="8707" max="8707" width="12" customWidth="1"/>
    <col min="8708" max="8708" width="15.6640625" customWidth="1"/>
    <col min="8709" max="8709" width="11.33203125" customWidth="1"/>
    <col min="8710" max="8710" width="14.88671875" customWidth="1"/>
    <col min="8711" max="8712" width="18.109375" customWidth="1"/>
    <col min="8713" max="8713" width="14.88671875" customWidth="1"/>
    <col min="8714" max="8714" width="18.33203125" customWidth="1"/>
    <col min="8961" max="8961" width="5.109375" customWidth="1"/>
    <col min="8962" max="8962" width="25.33203125" customWidth="1"/>
    <col min="8963" max="8963" width="12" customWidth="1"/>
    <col min="8964" max="8964" width="15.6640625" customWidth="1"/>
    <col min="8965" max="8965" width="11.33203125" customWidth="1"/>
    <col min="8966" max="8966" width="14.88671875" customWidth="1"/>
    <col min="8967" max="8968" width="18.109375" customWidth="1"/>
    <col min="8969" max="8969" width="14.88671875" customWidth="1"/>
    <col min="8970" max="8970" width="18.33203125" customWidth="1"/>
    <col min="9217" max="9217" width="5.109375" customWidth="1"/>
    <col min="9218" max="9218" width="25.33203125" customWidth="1"/>
    <col min="9219" max="9219" width="12" customWidth="1"/>
    <col min="9220" max="9220" width="15.6640625" customWidth="1"/>
    <col min="9221" max="9221" width="11.33203125" customWidth="1"/>
    <col min="9222" max="9222" width="14.88671875" customWidth="1"/>
    <col min="9223" max="9224" width="18.109375" customWidth="1"/>
    <col min="9225" max="9225" width="14.88671875" customWidth="1"/>
    <col min="9226" max="9226" width="18.33203125" customWidth="1"/>
    <col min="9473" max="9473" width="5.109375" customWidth="1"/>
    <col min="9474" max="9474" width="25.33203125" customWidth="1"/>
    <col min="9475" max="9475" width="12" customWidth="1"/>
    <col min="9476" max="9476" width="15.6640625" customWidth="1"/>
    <col min="9477" max="9477" width="11.33203125" customWidth="1"/>
    <col min="9478" max="9478" width="14.88671875" customWidth="1"/>
    <col min="9479" max="9480" width="18.109375" customWidth="1"/>
    <col min="9481" max="9481" width="14.88671875" customWidth="1"/>
    <col min="9482" max="9482" width="18.33203125" customWidth="1"/>
    <col min="9729" max="9729" width="5.109375" customWidth="1"/>
    <col min="9730" max="9730" width="25.33203125" customWidth="1"/>
    <col min="9731" max="9731" width="12" customWidth="1"/>
    <col min="9732" max="9732" width="15.6640625" customWidth="1"/>
    <col min="9733" max="9733" width="11.33203125" customWidth="1"/>
    <col min="9734" max="9734" width="14.88671875" customWidth="1"/>
    <col min="9735" max="9736" width="18.109375" customWidth="1"/>
    <col min="9737" max="9737" width="14.88671875" customWidth="1"/>
    <col min="9738" max="9738" width="18.33203125" customWidth="1"/>
    <col min="9985" max="9985" width="5.109375" customWidth="1"/>
    <col min="9986" max="9986" width="25.33203125" customWidth="1"/>
    <col min="9987" max="9987" width="12" customWidth="1"/>
    <col min="9988" max="9988" width="15.6640625" customWidth="1"/>
    <col min="9989" max="9989" width="11.33203125" customWidth="1"/>
    <col min="9990" max="9990" width="14.88671875" customWidth="1"/>
    <col min="9991" max="9992" width="18.109375" customWidth="1"/>
    <col min="9993" max="9993" width="14.88671875" customWidth="1"/>
    <col min="9994" max="9994" width="18.33203125" customWidth="1"/>
    <col min="10241" max="10241" width="5.109375" customWidth="1"/>
    <col min="10242" max="10242" width="25.33203125" customWidth="1"/>
    <col min="10243" max="10243" width="12" customWidth="1"/>
    <col min="10244" max="10244" width="15.6640625" customWidth="1"/>
    <col min="10245" max="10245" width="11.33203125" customWidth="1"/>
    <col min="10246" max="10246" width="14.88671875" customWidth="1"/>
    <col min="10247" max="10248" width="18.109375" customWidth="1"/>
    <col min="10249" max="10249" width="14.88671875" customWidth="1"/>
    <col min="10250" max="10250" width="18.33203125" customWidth="1"/>
    <col min="10497" max="10497" width="5.109375" customWidth="1"/>
    <col min="10498" max="10498" width="25.33203125" customWidth="1"/>
    <col min="10499" max="10499" width="12" customWidth="1"/>
    <col min="10500" max="10500" width="15.6640625" customWidth="1"/>
    <col min="10501" max="10501" width="11.33203125" customWidth="1"/>
    <col min="10502" max="10502" width="14.88671875" customWidth="1"/>
    <col min="10503" max="10504" width="18.109375" customWidth="1"/>
    <col min="10505" max="10505" width="14.88671875" customWidth="1"/>
    <col min="10506" max="10506" width="18.33203125" customWidth="1"/>
    <col min="10753" max="10753" width="5.109375" customWidth="1"/>
    <col min="10754" max="10754" width="25.33203125" customWidth="1"/>
    <col min="10755" max="10755" width="12" customWidth="1"/>
    <col min="10756" max="10756" width="15.6640625" customWidth="1"/>
    <col min="10757" max="10757" width="11.33203125" customWidth="1"/>
    <col min="10758" max="10758" width="14.88671875" customWidth="1"/>
    <col min="10759" max="10760" width="18.109375" customWidth="1"/>
    <col min="10761" max="10761" width="14.88671875" customWidth="1"/>
    <col min="10762" max="10762" width="18.33203125" customWidth="1"/>
    <col min="11009" max="11009" width="5.109375" customWidth="1"/>
    <col min="11010" max="11010" width="25.33203125" customWidth="1"/>
    <col min="11011" max="11011" width="12" customWidth="1"/>
    <col min="11012" max="11012" width="15.6640625" customWidth="1"/>
    <col min="11013" max="11013" width="11.33203125" customWidth="1"/>
    <col min="11014" max="11014" width="14.88671875" customWidth="1"/>
    <col min="11015" max="11016" width="18.109375" customWidth="1"/>
    <col min="11017" max="11017" width="14.88671875" customWidth="1"/>
    <col min="11018" max="11018" width="18.33203125" customWidth="1"/>
    <col min="11265" max="11265" width="5.109375" customWidth="1"/>
    <col min="11266" max="11266" width="25.33203125" customWidth="1"/>
    <col min="11267" max="11267" width="12" customWidth="1"/>
    <col min="11268" max="11268" width="15.6640625" customWidth="1"/>
    <col min="11269" max="11269" width="11.33203125" customWidth="1"/>
    <col min="11270" max="11270" width="14.88671875" customWidth="1"/>
    <col min="11271" max="11272" width="18.109375" customWidth="1"/>
    <col min="11273" max="11273" width="14.88671875" customWidth="1"/>
    <col min="11274" max="11274" width="18.33203125" customWidth="1"/>
    <col min="11521" max="11521" width="5.109375" customWidth="1"/>
    <col min="11522" max="11522" width="25.33203125" customWidth="1"/>
    <col min="11523" max="11523" width="12" customWidth="1"/>
    <col min="11524" max="11524" width="15.6640625" customWidth="1"/>
    <col min="11525" max="11525" width="11.33203125" customWidth="1"/>
    <col min="11526" max="11526" width="14.88671875" customWidth="1"/>
    <col min="11527" max="11528" width="18.109375" customWidth="1"/>
    <col min="11529" max="11529" width="14.88671875" customWidth="1"/>
    <col min="11530" max="11530" width="18.33203125" customWidth="1"/>
    <col min="11777" max="11777" width="5.109375" customWidth="1"/>
    <col min="11778" max="11778" width="25.33203125" customWidth="1"/>
    <col min="11779" max="11779" width="12" customWidth="1"/>
    <col min="11780" max="11780" width="15.6640625" customWidth="1"/>
    <col min="11781" max="11781" width="11.33203125" customWidth="1"/>
    <col min="11782" max="11782" width="14.88671875" customWidth="1"/>
    <col min="11783" max="11784" width="18.109375" customWidth="1"/>
    <col min="11785" max="11785" width="14.88671875" customWidth="1"/>
    <col min="11786" max="11786" width="18.33203125" customWidth="1"/>
    <col min="12033" max="12033" width="5.109375" customWidth="1"/>
    <col min="12034" max="12034" width="25.33203125" customWidth="1"/>
    <col min="12035" max="12035" width="12" customWidth="1"/>
    <col min="12036" max="12036" width="15.6640625" customWidth="1"/>
    <col min="12037" max="12037" width="11.33203125" customWidth="1"/>
    <col min="12038" max="12038" width="14.88671875" customWidth="1"/>
    <col min="12039" max="12040" width="18.109375" customWidth="1"/>
    <col min="12041" max="12041" width="14.88671875" customWidth="1"/>
    <col min="12042" max="12042" width="18.33203125" customWidth="1"/>
    <col min="12289" max="12289" width="5.109375" customWidth="1"/>
    <col min="12290" max="12290" width="25.33203125" customWidth="1"/>
    <col min="12291" max="12291" width="12" customWidth="1"/>
    <col min="12292" max="12292" width="15.6640625" customWidth="1"/>
    <col min="12293" max="12293" width="11.33203125" customWidth="1"/>
    <col min="12294" max="12294" width="14.88671875" customWidth="1"/>
    <col min="12295" max="12296" width="18.109375" customWidth="1"/>
    <col min="12297" max="12297" width="14.88671875" customWidth="1"/>
    <col min="12298" max="12298" width="18.33203125" customWidth="1"/>
    <col min="12545" max="12545" width="5.109375" customWidth="1"/>
    <col min="12546" max="12546" width="25.33203125" customWidth="1"/>
    <col min="12547" max="12547" width="12" customWidth="1"/>
    <col min="12548" max="12548" width="15.6640625" customWidth="1"/>
    <col min="12549" max="12549" width="11.33203125" customWidth="1"/>
    <col min="12550" max="12550" width="14.88671875" customWidth="1"/>
    <col min="12551" max="12552" width="18.109375" customWidth="1"/>
    <col min="12553" max="12553" width="14.88671875" customWidth="1"/>
    <col min="12554" max="12554" width="18.33203125" customWidth="1"/>
    <col min="12801" max="12801" width="5.109375" customWidth="1"/>
    <col min="12802" max="12802" width="25.33203125" customWidth="1"/>
    <col min="12803" max="12803" width="12" customWidth="1"/>
    <col min="12804" max="12804" width="15.6640625" customWidth="1"/>
    <col min="12805" max="12805" width="11.33203125" customWidth="1"/>
    <col min="12806" max="12806" width="14.88671875" customWidth="1"/>
    <col min="12807" max="12808" width="18.109375" customWidth="1"/>
    <col min="12809" max="12809" width="14.88671875" customWidth="1"/>
    <col min="12810" max="12810" width="18.33203125" customWidth="1"/>
    <col min="13057" max="13057" width="5.109375" customWidth="1"/>
    <col min="13058" max="13058" width="25.33203125" customWidth="1"/>
    <col min="13059" max="13059" width="12" customWidth="1"/>
    <col min="13060" max="13060" width="15.6640625" customWidth="1"/>
    <col min="13061" max="13061" width="11.33203125" customWidth="1"/>
    <col min="13062" max="13062" width="14.88671875" customWidth="1"/>
    <col min="13063" max="13064" width="18.109375" customWidth="1"/>
    <col min="13065" max="13065" width="14.88671875" customWidth="1"/>
    <col min="13066" max="13066" width="18.33203125" customWidth="1"/>
    <col min="13313" max="13313" width="5.109375" customWidth="1"/>
    <col min="13314" max="13314" width="25.33203125" customWidth="1"/>
    <col min="13315" max="13315" width="12" customWidth="1"/>
    <col min="13316" max="13316" width="15.6640625" customWidth="1"/>
    <col min="13317" max="13317" width="11.33203125" customWidth="1"/>
    <col min="13318" max="13318" width="14.88671875" customWidth="1"/>
    <col min="13319" max="13320" width="18.109375" customWidth="1"/>
    <col min="13321" max="13321" width="14.88671875" customWidth="1"/>
    <col min="13322" max="13322" width="18.33203125" customWidth="1"/>
    <col min="13569" max="13569" width="5.109375" customWidth="1"/>
    <col min="13570" max="13570" width="25.33203125" customWidth="1"/>
    <col min="13571" max="13571" width="12" customWidth="1"/>
    <col min="13572" max="13572" width="15.6640625" customWidth="1"/>
    <col min="13573" max="13573" width="11.33203125" customWidth="1"/>
    <col min="13574" max="13574" width="14.88671875" customWidth="1"/>
    <col min="13575" max="13576" width="18.109375" customWidth="1"/>
    <col min="13577" max="13577" width="14.88671875" customWidth="1"/>
    <col min="13578" max="13578" width="18.33203125" customWidth="1"/>
    <col min="13825" max="13825" width="5.109375" customWidth="1"/>
    <col min="13826" max="13826" width="25.33203125" customWidth="1"/>
    <col min="13827" max="13827" width="12" customWidth="1"/>
    <col min="13828" max="13828" width="15.6640625" customWidth="1"/>
    <col min="13829" max="13829" width="11.33203125" customWidth="1"/>
    <col min="13830" max="13830" width="14.88671875" customWidth="1"/>
    <col min="13831" max="13832" width="18.109375" customWidth="1"/>
    <col min="13833" max="13833" width="14.88671875" customWidth="1"/>
    <col min="13834" max="13834" width="18.33203125" customWidth="1"/>
    <col min="14081" max="14081" width="5.109375" customWidth="1"/>
    <col min="14082" max="14082" width="25.33203125" customWidth="1"/>
    <col min="14083" max="14083" width="12" customWidth="1"/>
    <col min="14084" max="14084" width="15.6640625" customWidth="1"/>
    <col min="14085" max="14085" width="11.33203125" customWidth="1"/>
    <col min="14086" max="14086" width="14.88671875" customWidth="1"/>
    <col min="14087" max="14088" width="18.109375" customWidth="1"/>
    <col min="14089" max="14089" width="14.88671875" customWidth="1"/>
    <col min="14090" max="14090" width="18.33203125" customWidth="1"/>
    <col min="14337" max="14337" width="5.109375" customWidth="1"/>
    <col min="14338" max="14338" width="25.33203125" customWidth="1"/>
    <col min="14339" max="14339" width="12" customWidth="1"/>
    <col min="14340" max="14340" width="15.6640625" customWidth="1"/>
    <col min="14341" max="14341" width="11.33203125" customWidth="1"/>
    <col min="14342" max="14342" width="14.88671875" customWidth="1"/>
    <col min="14343" max="14344" width="18.109375" customWidth="1"/>
    <col min="14345" max="14345" width="14.88671875" customWidth="1"/>
    <col min="14346" max="14346" width="18.33203125" customWidth="1"/>
    <col min="14593" max="14593" width="5.109375" customWidth="1"/>
    <col min="14594" max="14594" width="25.33203125" customWidth="1"/>
    <col min="14595" max="14595" width="12" customWidth="1"/>
    <col min="14596" max="14596" width="15.6640625" customWidth="1"/>
    <col min="14597" max="14597" width="11.33203125" customWidth="1"/>
    <col min="14598" max="14598" width="14.88671875" customWidth="1"/>
    <col min="14599" max="14600" width="18.109375" customWidth="1"/>
    <col min="14601" max="14601" width="14.88671875" customWidth="1"/>
    <col min="14602" max="14602" width="18.33203125" customWidth="1"/>
    <col min="14849" max="14849" width="5.109375" customWidth="1"/>
    <col min="14850" max="14850" width="25.33203125" customWidth="1"/>
    <col min="14851" max="14851" width="12" customWidth="1"/>
    <col min="14852" max="14852" width="15.6640625" customWidth="1"/>
    <col min="14853" max="14853" width="11.33203125" customWidth="1"/>
    <col min="14854" max="14854" width="14.88671875" customWidth="1"/>
    <col min="14855" max="14856" width="18.109375" customWidth="1"/>
    <col min="14857" max="14857" width="14.88671875" customWidth="1"/>
    <col min="14858" max="14858" width="18.33203125" customWidth="1"/>
    <col min="15105" max="15105" width="5.109375" customWidth="1"/>
    <col min="15106" max="15106" width="25.33203125" customWidth="1"/>
    <col min="15107" max="15107" width="12" customWidth="1"/>
    <col min="15108" max="15108" width="15.6640625" customWidth="1"/>
    <col min="15109" max="15109" width="11.33203125" customWidth="1"/>
    <col min="15110" max="15110" width="14.88671875" customWidth="1"/>
    <col min="15111" max="15112" width="18.109375" customWidth="1"/>
    <col min="15113" max="15113" width="14.88671875" customWidth="1"/>
    <col min="15114" max="15114" width="18.33203125" customWidth="1"/>
    <col min="15361" max="15361" width="5.109375" customWidth="1"/>
    <col min="15362" max="15362" width="25.33203125" customWidth="1"/>
    <col min="15363" max="15363" width="12" customWidth="1"/>
    <col min="15364" max="15364" width="15.6640625" customWidth="1"/>
    <col min="15365" max="15365" width="11.33203125" customWidth="1"/>
    <col min="15366" max="15366" width="14.88671875" customWidth="1"/>
    <col min="15367" max="15368" width="18.109375" customWidth="1"/>
    <col min="15369" max="15369" width="14.88671875" customWidth="1"/>
    <col min="15370" max="15370" width="18.33203125" customWidth="1"/>
    <col min="15617" max="15617" width="5.109375" customWidth="1"/>
    <col min="15618" max="15618" width="25.33203125" customWidth="1"/>
    <col min="15619" max="15619" width="12" customWidth="1"/>
    <col min="15620" max="15620" width="15.6640625" customWidth="1"/>
    <col min="15621" max="15621" width="11.33203125" customWidth="1"/>
    <col min="15622" max="15622" width="14.88671875" customWidth="1"/>
    <col min="15623" max="15624" width="18.109375" customWidth="1"/>
    <col min="15625" max="15625" width="14.88671875" customWidth="1"/>
    <col min="15626" max="15626" width="18.33203125" customWidth="1"/>
    <col min="15873" max="15873" width="5.109375" customWidth="1"/>
    <col min="15874" max="15874" width="25.33203125" customWidth="1"/>
    <col min="15875" max="15875" width="12" customWidth="1"/>
    <col min="15876" max="15876" width="15.6640625" customWidth="1"/>
    <col min="15877" max="15877" width="11.33203125" customWidth="1"/>
    <col min="15878" max="15878" width="14.88671875" customWidth="1"/>
    <col min="15879" max="15880" width="18.109375" customWidth="1"/>
    <col min="15881" max="15881" width="14.88671875" customWidth="1"/>
    <col min="15882" max="15882" width="18.33203125" customWidth="1"/>
    <col min="16129" max="16129" width="5.109375" customWidth="1"/>
    <col min="16130" max="16130" width="25.33203125" customWidth="1"/>
    <col min="16131" max="16131" width="12" customWidth="1"/>
    <col min="16132" max="16132" width="15.6640625" customWidth="1"/>
    <col min="16133" max="16133" width="11.33203125" customWidth="1"/>
    <col min="16134" max="16134" width="14.88671875" customWidth="1"/>
    <col min="16135" max="16136" width="18.109375" customWidth="1"/>
    <col min="16137" max="16137" width="14.88671875" customWidth="1"/>
    <col min="16138" max="16138" width="18.33203125" customWidth="1"/>
  </cols>
  <sheetData>
    <row r="1" spans="1:11">
      <c r="D1" s="1"/>
      <c r="E1" s="1"/>
      <c r="F1" s="1"/>
      <c r="G1" s="1"/>
      <c r="H1" s="1"/>
      <c r="I1" s="1"/>
      <c r="J1" s="1"/>
    </row>
    <row r="2" spans="1:11">
      <c r="D2" s="1"/>
      <c r="E2" s="1"/>
      <c r="F2" s="1"/>
      <c r="G2" s="1"/>
      <c r="H2" s="1"/>
      <c r="I2" s="1"/>
      <c r="J2" s="1"/>
    </row>
    <row r="3" spans="1:11">
      <c r="D3" s="2"/>
      <c r="E3" s="2"/>
      <c r="F3" s="2"/>
      <c r="G3" s="2"/>
      <c r="H3" s="2"/>
      <c r="I3" s="2"/>
      <c r="J3" s="2"/>
    </row>
    <row r="4" spans="1:11">
      <c r="D4" s="2"/>
      <c r="E4" s="2"/>
      <c r="F4" s="2"/>
      <c r="G4" s="2"/>
      <c r="H4" s="2"/>
      <c r="I4" s="2"/>
      <c r="J4" s="2"/>
    </row>
    <row r="5" spans="1:11">
      <c r="D5" s="2"/>
      <c r="E5" s="2"/>
      <c r="F5" s="2"/>
      <c r="G5" s="2"/>
      <c r="H5" s="2"/>
      <c r="I5" s="2"/>
      <c r="J5" s="2"/>
    </row>
    <row r="6" spans="1:11">
      <c r="D6" s="267" t="s">
        <v>124</v>
      </c>
      <c r="E6" s="267"/>
      <c r="F6" s="267"/>
      <c r="G6" s="267"/>
      <c r="H6" s="267"/>
      <c r="I6" s="267"/>
      <c r="J6" s="267"/>
    </row>
    <row r="7" spans="1:11">
      <c r="D7" s="194"/>
      <c r="E7" s="194"/>
      <c r="F7" s="194"/>
      <c r="G7" s="194"/>
      <c r="H7" s="194"/>
      <c r="I7" s="194"/>
      <c r="J7" s="194"/>
    </row>
    <row r="8" spans="1:11">
      <c r="D8" s="268" t="s">
        <v>125</v>
      </c>
      <c r="E8" s="268"/>
      <c r="F8" s="268"/>
      <c r="G8" s="268"/>
      <c r="H8" s="268"/>
      <c r="I8" s="268"/>
      <c r="J8" s="268"/>
    </row>
    <row r="9" spans="1:11" ht="15" thickBot="1">
      <c r="D9" s="2"/>
      <c r="E9" s="1"/>
      <c r="F9" s="1"/>
      <c r="G9" s="1"/>
      <c r="H9" s="269"/>
      <c r="I9" s="269"/>
      <c r="J9" s="4"/>
    </row>
    <row r="10" spans="1:11" ht="47.25" customHeight="1" thickBot="1">
      <c r="A10" s="5" t="s">
        <v>0</v>
      </c>
      <c r="B10" s="6" t="s">
        <v>1</v>
      </c>
      <c r="C10" s="6" t="s">
        <v>2</v>
      </c>
      <c r="D10" s="6" t="s">
        <v>3</v>
      </c>
      <c r="E10" s="6" t="s">
        <v>4</v>
      </c>
      <c r="F10" s="6" t="s">
        <v>5</v>
      </c>
      <c r="G10" s="6" t="s">
        <v>6</v>
      </c>
      <c r="H10" s="6" t="s">
        <v>7</v>
      </c>
      <c r="I10" s="6" t="s">
        <v>8</v>
      </c>
      <c r="J10" s="7" t="s">
        <v>9</v>
      </c>
    </row>
    <row r="11" spans="1:11" ht="15" customHeight="1">
      <c r="A11" s="8">
        <v>1</v>
      </c>
      <c r="B11" s="9" t="s">
        <v>10</v>
      </c>
      <c r="C11" s="10" t="s">
        <v>11</v>
      </c>
      <c r="D11" s="11">
        <v>4000162740</v>
      </c>
      <c r="E11" s="259" t="s">
        <v>12</v>
      </c>
      <c r="F11" s="12">
        <v>64836.32</v>
      </c>
      <c r="G11" s="13">
        <v>287363.44</v>
      </c>
      <c r="H11" s="14">
        <f>G11/1.2</f>
        <v>239469.53333333335</v>
      </c>
      <c r="I11" s="15">
        <f>H11*0.00948</f>
        <v>2270.1711760000003</v>
      </c>
      <c r="J11" s="16">
        <f>H11*1.2-I11</f>
        <v>285093.26882400003</v>
      </c>
      <c r="K11" s="17"/>
    </row>
    <row r="12" spans="1:11" ht="15" customHeight="1">
      <c r="A12" s="18">
        <v>2</v>
      </c>
      <c r="B12" s="19" t="s">
        <v>13</v>
      </c>
      <c r="C12" s="20" t="s">
        <v>11</v>
      </c>
      <c r="D12" s="21">
        <v>4010993489</v>
      </c>
      <c r="E12" s="260"/>
      <c r="F12" s="22">
        <v>24595.200000000001</v>
      </c>
      <c r="G12" s="23">
        <v>112497.48</v>
      </c>
      <c r="H12" s="14">
        <f>G12/1.2</f>
        <v>93747.9</v>
      </c>
      <c r="I12" s="25">
        <f t="shared" ref="I12:I17" si="0">H12*0.00948</f>
        <v>888.73009200000001</v>
      </c>
      <c r="J12" s="16">
        <f t="shared" ref="J12:J20" si="1">H12*1.2-I12</f>
        <v>111608.749908</v>
      </c>
      <c r="K12" s="17"/>
    </row>
    <row r="13" spans="1:11" ht="27" customHeight="1">
      <c r="A13" s="18">
        <v>3</v>
      </c>
      <c r="B13" s="19" t="s">
        <v>14</v>
      </c>
      <c r="C13" s="195" t="s">
        <v>11</v>
      </c>
      <c r="D13" s="21">
        <v>4000102137</v>
      </c>
      <c r="E13" s="260"/>
      <c r="F13" s="22">
        <v>14081.4</v>
      </c>
      <c r="G13" s="23">
        <v>63948.83</v>
      </c>
      <c r="H13" s="196">
        <f t="shared" ref="H13:H20" si="2">G13/1.2</f>
        <v>53290.691666666673</v>
      </c>
      <c r="I13" s="25">
        <f t="shared" si="0"/>
        <v>505.19575700000007</v>
      </c>
      <c r="J13" s="16">
        <f t="shared" si="1"/>
        <v>63443.634243</v>
      </c>
      <c r="K13" s="17"/>
    </row>
    <row r="14" spans="1:11" ht="15" customHeight="1">
      <c r="A14" s="18">
        <v>4</v>
      </c>
      <c r="B14" s="19" t="s">
        <v>15</v>
      </c>
      <c r="C14" s="20" t="s">
        <v>11</v>
      </c>
      <c r="D14" s="21">
        <v>4000199908</v>
      </c>
      <c r="E14" s="260"/>
      <c r="F14" s="22">
        <v>79321.279999999999</v>
      </c>
      <c r="G14" s="23">
        <v>365201.27</v>
      </c>
      <c r="H14" s="14">
        <f t="shared" si="2"/>
        <v>304334.39166666672</v>
      </c>
      <c r="I14" s="25">
        <f t="shared" si="0"/>
        <v>2885.0900330000009</v>
      </c>
      <c r="J14" s="16">
        <f t="shared" si="1"/>
        <v>362316.17996700009</v>
      </c>
      <c r="K14" s="17"/>
    </row>
    <row r="15" spans="1:11" ht="15" customHeight="1">
      <c r="A15" s="18">
        <v>5</v>
      </c>
      <c r="B15" s="19" t="s">
        <v>16</v>
      </c>
      <c r="C15" s="20" t="s">
        <v>11</v>
      </c>
      <c r="D15" s="21">
        <v>4001913826</v>
      </c>
      <c r="E15" s="260"/>
      <c r="F15" s="22">
        <v>60513</v>
      </c>
      <c r="G15" s="23">
        <v>265369.27</v>
      </c>
      <c r="H15" s="14">
        <f t="shared" si="2"/>
        <v>221141.05833333335</v>
      </c>
      <c r="I15" s="25">
        <f t="shared" si="0"/>
        <v>2096.4172330000001</v>
      </c>
      <c r="J15" s="16">
        <f t="shared" si="1"/>
        <v>263272.85276700003</v>
      </c>
      <c r="K15" s="17"/>
    </row>
    <row r="16" spans="1:11" ht="15" customHeight="1">
      <c r="A16" s="18">
        <v>6</v>
      </c>
      <c r="B16" s="19" t="s">
        <v>17</v>
      </c>
      <c r="C16" s="20" t="s">
        <v>11</v>
      </c>
      <c r="D16" s="21">
        <v>4002767968</v>
      </c>
      <c r="E16" s="260"/>
      <c r="F16" s="22">
        <v>5608.05</v>
      </c>
      <c r="G16" s="23">
        <v>24752.94</v>
      </c>
      <c r="H16" s="14">
        <f t="shared" si="2"/>
        <v>20627.45</v>
      </c>
      <c r="I16" s="25">
        <f t="shared" si="0"/>
        <v>195.54822600000003</v>
      </c>
      <c r="J16" s="16">
        <f t="shared" si="1"/>
        <v>24557.391774</v>
      </c>
      <c r="K16" s="17"/>
    </row>
    <row r="17" spans="1:11" ht="15" customHeight="1">
      <c r="A17" s="18">
        <v>7</v>
      </c>
      <c r="B17" s="19" t="s">
        <v>18</v>
      </c>
      <c r="C17" s="20" t="s">
        <v>11</v>
      </c>
      <c r="D17" s="21">
        <v>4001954249</v>
      </c>
      <c r="E17" s="260"/>
      <c r="F17" s="22">
        <v>731.52</v>
      </c>
      <c r="G17" s="23">
        <v>2449.4899999999998</v>
      </c>
      <c r="H17" s="14">
        <f t="shared" si="2"/>
        <v>2041.2416666666666</v>
      </c>
      <c r="I17" s="25">
        <f t="shared" si="0"/>
        <v>19.350971000000001</v>
      </c>
      <c r="J17" s="16">
        <f t="shared" si="1"/>
        <v>2430.1390289999999</v>
      </c>
      <c r="K17" s="17"/>
    </row>
    <row r="18" spans="1:11" ht="15" customHeight="1">
      <c r="A18" s="18">
        <v>8</v>
      </c>
      <c r="B18" s="19" t="s">
        <v>19</v>
      </c>
      <c r="C18" s="20" t="s">
        <v>11</v>
      </c>
      <c r="D18" s="21">
        <v>4001689984</v>
      </c>
      <c r="E18" s="260"/>
      <c r="F18" s="22">
        <v>16276.77</v>
      </c>
      <c r="G18" s="23">
        <v>74086.2</v>
      </c>
      <c r="H18" s="14">
        <f t="shared" si="2"/>
        <v>61738.5</v>
      </c>
      <c r="I18" s="25">
        <f>H18*0.00948</f>
        <v>585.28098</v>
      </c>
      <c r="J18" s="16">
        <f t="shared" si="1"/>
        <v>73500.919020000001</v>
      </c>
      <c r="K18" s="17"/>
    </row>
    <row r="19" spans="1:11" ht="30" customHeight="1">
      <c r="A19" s="18">
        <v>9</v>
      </c>
      <c r="B19" s="19" t="s">
        <v>20</v>
      </c>
      <c r="C19" s="20" t="s">
        <v>11</v>
      </c>
      <c r="D19" s="27">
        <v>4000461729</v>
      </c>
      <c r="E19" s="260"/>
      <c r="F19" s="22">
        <v>10613.08</v>
      </c>
      <c r="G19" s="23">
        <v>47933.48</v>
      </c>
      <c r="H19" s="196">
        <f t="shared" si="2"/>
        <v>39944.566666666673</v>
      </c>
      <c r="I19" s="25">
        <f>H19*0.00948</f>
        <v>378.6744920000001</v>
      </c>
      <c r="J19" s="16">
        <f t="shared" si="1"/>
        <v>47554.805508000005</v>
      </c>
      <c r="K19" s="17"/>
    </row>
    <row r="20" spans="1:11" ht="30.75" customHeight="1">
      <c r="A20" s="18">
        <v>10</v>
      </c>
      <c r="B20" s="28" t="s">
        <v>21</v>
      </c>
      <c r="C20" s="20" t="s">
        <v>11</v>
      </c>
      <c r="D20" s="21">
        <v>4011292231</v>
      </c>
      <c r="E20" s="260"/>
      <c r="F20" s="22">
        <v>4.17</v>
      </c>
      <c r="G20" s="23">
        <v>14.54</v>
      </c>
      <c r="H20" s="196">
        <f t="shared" si="2"/>
        <v>12.116666666666667</v>
      </c>
      <c r="I20" s="25">
        <f>H20*0.00948</f>
        <v>0.11486600000000001</v>
      </c>
      <c r="J20" s="16">
        <f t="shared" si="1"/>
        <v>14.425134</v>
      </c>
      <c r="K20" s="17"/>
    </row>
    <row r="21" spans="1:11" ht="32.25" customHeight="1">
      <c r="A21" s="18">
        <v>11</v>
      </c>
      <c r="B21" s="28" t="s">
        <v>22</v>
      </c>
      <c r="C21" s="20" t="s">
        <v>11</v>
      </c>
      <c r="D21" s="21">
        <v>4010993491</v>
      </c>
      <c r="E21" s="260"/>
      <c r="F21" s="22"/>
      <c r="G21" s="23"/>
      <c r="H21" s="14"/>
      <c r="I21" s="25"/>
      <c r="J21" s="16"/>
      <c r="K21" s="17"/>
    </row>
    <row r="22" spans="1:11" ht="15" customHeight="1">
      <c r="A22" s="18">
        <v>12</v>
      </c>
      <c r="B22" s="19" t="s">
        <v>23</v>
      </c>
      <c r="C22" s="20" t="s">
        <v>11</v>
      </c>
      <c r="D22" s="21">
        <v>4002614069</v>
      </c>
      <c r="E22" s="260"/>
      <c r="F22" s="22"/>
      <c r="G22" s="23"/>
      <c r="H22" s="14"/>
      <c r="I22" s="25"/>
      <c r="J22" s="16"/>
      <c r="K22" s="17"/>
    </row>
    <row r="23" spans="1:11" ht="15" customHeight="1" thickBot="1">
      <c r="A23" s="29"/>
      <c r="B23" s="30"/>
      <c r="C23" s="30"/>
      <c r="D23" s="253" t="s">
        <v>24</v>
      </c>
      <c r="E23" s="253"/>
      <c r="F23" s="31">
        <f>F11+F12+F13+F14+F15+F16+F18+F17+F19+F20+F21+F22</f>
        <v>276580.79000000004</v>
      </c>
      <c r="G23" s="32">
        <f>SUM(G11:G22)</f>
        <v>1243616.94</v>
      </c>
      <c r="H23" s="33">
        <f>SUM(H11:H22)</f>
        <v>1036347.4500000001</v>
      </c>
      <c r="I23" s="33">
        <f>SUM(I11:I22)</f>
        <v>9824.5738260000016</v>
      </c>
      <c r="J23" s="34">
        <f>SUM(J11:J22)</f>
        <v>1233792.3661739998</v>
      </c>
      <c r="K23" s="17"/>
    </row>
    <row r="24" spans="1:11" ht="15" customHeight="1" thickBot="1">
      <c r="A24" s="35"/>
      <c r="B24" s="257"/>
      <c r="C24" s="257"/>
      <c r="D24" s="257"/>
      <c r="E24" s="257"/>
      <c r="F24" s="257"/>
      <c r="G24" s="257"/>
      <c r="H24" s="257"/>
      <c r="I24" s="257"/>
      <c r="J24" s="258"/>
      <c r="K24" s="17"/>
    </row>
    <row r="25" spans="1:11" ht="15.6">
      <c r="A25" s="8">
        <v>1</v>
      </c>
      <c r="B25" s="9" t="s">
        <v>10</v>
      </c>
      <c r="C25" s="10" t="s">
        <v>11</v>
      </c>
      <c r="D25" s="11">
        <v>4000162740</v>
      </c>
      <c r="E25" s="259" t="s">
        <v>25</v>
      </c>
      <c r="F25" s="12"/>
      <c r="G25" s="13"/>
      <c r="H25" s="14">
        <f t="shared" ref="H25:H31" si="3">G25/1.18</f>
        <v>0</v>
      </c>
      <c r="I25" s="15">
        <f>H25*0.00948</f>
        <v>0</v>
      </c>
      <c r="J25" s="16">
        <f>H25*1.18-I25</f>
        <v>0</v>
      </c>
      <c r="K25" s="17"/>
    </row>
    <row r="26" spans="1:11" ht="15.6">
      <c r="A26" s="18">
        <v>2</v>
      </c>
      <c r="B26" s="19" t="s">
        <v>13</v>
      </c>
      <c r="C26" s="20" t="s">
        <v>11</v>
      </c>
      <c r="D26" s="21">
        <v>4010993489</v>
      </c>
      <c r="E26" s="260"/>
      <c r="F26" s="22"/>
      <c r="G26" s="23"/>
      <c r="H26" s="24">
        <f t="shared" si="3"/>
        <v>0</v>
      </c>
      <c r="I26" s="25">
        <f t="shared" ref="I26:I31" si="4">H26*0.00948</f>
        <v>0</v>
      </c>
      <c r="J26" s="26">
        <f t="shared" ref="J26:J31" si="5">H26*1.18-I26</f>
        <v>0</v>
      </c>
      <c r="K26" s="17"/>
    </row>
    <row r="27" spans="1:11" ht="28.8">
      <c r="A27" s="18">
        <v>3</v>
      </c>
      <c r="B27" s="19" t="s">
        <v>14</v>
      </c>
      <c r="C27" s="20" t="s">
        <v>11</v>
      </c>
      <c r="D27" s="21">
        <v>4000102137</v>
      </c>
      <c r="E27" s="260"/>
      <c r="F27" s="22"/>
      <c r="G27" s="23"/>
      <c r="H27" s="24">
        <f t="shared" si="3"/>
        <v>0</v>
      </c>
      <c r="I27" s="25">
        <f t="shared" si="4"/>
        <v>0</v>
      </c>
      <c r="J27" s="26">
        <f t="shared" si="5"/>
        <v>0</v>
      </c>
      <c r="K27" s="17"/>
    </row>
    <row r="28" spans="1:11" ht="15.6">
      <c r="A28" s="18">
        <v>4</v>
      </c>
      <c r="B28" s="19" t="s">
        <v>15</v>
      </c>
      <c r="C28" s="20" t="s">
        <v>11</v>
      </c>
      <c r="D28" s="21">
        <v>4000199908</v>
      </c>
      <c r="E28" s="260"/>
      <c r="F28" s="22"/>
      <c r="G28" s="23"/>
      <c r="H28" s="24">
        <f t="shared" si="3"/>
        <v>0</v>
      </c>
      <c r="I28" s="25">
        <f t="shared" si="4"/>
        <v>0</v>
      </c>
      <c r="J28" s="26">
        <f t="shared" si="5"/>
        <v>0</v>
      </c>
      <c r="K28" s="17"/>
    </row>
    <row r="29" spans="1:11" ht="15.6">
      <c r="A29" s="18">
        <v>5</v>
      </c>
      <c r="B29" s="19" t="s">
        <v>16</v>
      </c>
      <c r="C29" s="20" t="s">
        <v>11</v>
      </c>
      <c r="D29" s="21">
        <v>4001913826</v>
      </c>
      <c r="E29" s="260"/>
      <c r="F29" s="22"/>
      <c r="G29" s="23"/>
      <c r="H29" s="24">
        <f t="shared" si="3"/>
        <v>0</v>
      </c>
      <c r="I29" s="25">
        <f t="shared" si="4"/>
        <v>0</v>
      </c>
      <c r="J29" s="26">
        <f t="shared" si="5"/>
        <v>0</v>
      </c>
      <c r="K29" s="17"/>
    </row>
    <row r="30" spans="1:11" ht="15.6">
      <c r="A30" s="18">
        <v>6</v>
      </c>
      <c r="B30" s="19" t="s">
        <v>17</v>
      </c>
      <c r="C30" s="20" t="s">
        <v>11</v>
      </c>
      <c r="D30" s="21">
        <v>4002767968</v>
      </c>
      <c r="E30" s="260"/>
      <c r="F30" s="22"/>
      <c r="G30" s="23"/>
      <c r="H30" s="24">
        <f t="shared" si="3"/>
        <v>0</v>
      </c>
      <c r="I30" s="25">
        <f t="shared" si="4"/>
        <v>0</v>
      </c>
      <c r="J30" s="26">
        <f t="shared" si="5"/>
        <v>0</v>
      </c>
      <c r="K30" s="17"/>
    </row>
    <row r="31" spans="1:11" ht="15.6">
      <c r="A31" s="18">
        <v>7</v>
      </c>
      <c r="B31" s="19" t="s">
        <v>18</v>
      </c>
      <c r="C31" s="20" t="s">
        <v>11</v>
      </c>
      <c r="D31" s="21">
        <v>4001954249</v>
      </c>
      <c r="E31" s="260"/>
      <c r="F31" s="22"/>
      <c r="G31" s="23"/>
      <c r="H31" s="24">
        <f t="shared" si="3"/>
        <v>0</v>
      </c>
      <c r="I31" s="25">
        <f t="shared" si="4"/>
        <v>0</v>
      </c>
      <c r="J31" s="26">
        <f t="shared" si="5"/>
        <v>0</v>
      </c>
      <c r="K31" s="17"/>
    </row>
    <row r="32" spans="1:11" ht="15.6">
      <c r="A32" s="18">
        <v>8</v>
      </c>
      <c r="B32" s="19" t="s">
        <v>19</v>
      </c>
      <c r="C32" s="20" t="s">
        <v>11</v>
      </c>
      <c r="D32" s="21">
        <v>4001689984</v>
      </c>
      <c r="E32" s="260"/>
      <c r="F32" s="22"/>
      <c r="G32" s="23"/>
      <c r="H32" s="24">
        <f>G32/1.18</f>
        <v>0</v>
      </c>
      <c r="I32" s="25">
        <f>H32*0.00948</f>
        <v>0</v>
      </c>
      <c r="J32" s="26">
        <f>H32*1.18-I32</f>
        <v>0</v>
      </c>
      <c r="K32" s="17"/>
    </row>
    <row r="33" spans="1:11" ht="28.8">
      <c r="A33" s="18">
        <v>9</v>
      </c>
      <c r="B33" s="19" t="s">
        <v>20</v>
      </c>
      <c r="C33" s="20" t="s">
        <v>11</v>
      </c>
      <c r="D33" s="27">
        <v>4000461729</v>
      </c>
      <c r="E33" s="260"/>
      <c r="F33" s="22"/>
      <c r="G33" s="23"/>
      <c r="H33" s="24">
        <f>G33/1.18</f>
        <v>0</v>
      </c>
      <c r="I33" s="25">
        <f>H33*0.00948</f>
        <v>0</v>
      </c>
      <c r="J33" s="26">
        <f>H33*1.18-I33</f>
        <v>0</v>
      </c>
      <c r="K33" s="17"/>
    </row>
    <row r="34" spans="1:11" ht="27">
      <c r="A34" s="18">
        <v>10</v>
      </c>
      <c r="B34" s="28" t="s">
        <v>21</v>
      </c>
      <c r="C34" s="20" t="s">
        <v>11</v>
      </c>
      <c r="D34" s="21">
        <v>4011292231</v>
      </c>
      <c r="E34" s="260"/>
      <c r="F34" s="22"/>
      <c r="G34" s="23"/>
      <c r="H34" s="24">
        <f>G34/1.18</f>
        <v>0</v>
      </c>
      <c r="I34" s="25">
        <f>H34*0.00948</f>
        <v>0</v>
      </c>
      <c r="J34" s="26">
        <f>H34*1.18-I34</f>
        <v>0</v>
      </c>
      <c r="K34" s="17"/>
    </row>
    <row r="35" spans="1:11" ht="27">
      <c r="A35" s="18">
        <v>11</v>
      </c>
      <c r="B35" s="28" t="s">
        <v>22</v>
      </c>
      <c r="C35" s="20" t="s">
        <v>11</v>
      </c>
      <c r="D35" s="21">
        <v>4010993491</v>
      </c>
      <c r="E35" s="260"/>
      <c r="F35" s="22"/>
      <c r="G35" s="23"/>
      <c r="H35" s="24">
        <f>G35/1.18</f>
        <v>0</v>
      </c>
      <c r="I35" s="25">
        <f>H35*0.00948</f>
        <v>0</v>
      </c>
      <c r="J35" s="26">
        <f>H35*1.18-I35</f>
        <v>0</v>
      </c>
      <c r="K35" s="17"/>
    </row>
    <row r="36" spans="1:11" ht="15.6">
      <c r="A36" s="18">
        <v>12</v>
      </c>
      <c r="B36" s="19" t="s">
        <v>23</v>
      </c>
      <c r="C36" s="20" t="s">
        <v>11</v>
      </c>
      <c r="D36" s="21">
        <v>4002614069</v>
      </c>
      <c r="E36" s="260"/>
      <c r="F36" s="22"/>
      <c r="G36" s="23"/>
      <c r="H36" s="24">
        <f>G36/1.18</f>
        <v>0</v>
      </c>
      <c r="I36" s="25">
        <f>H36*0.00948</f>
        <v>0</v>
      </c>
      <c r="J36" s="26">
        <f>H36*1.18-I36</f>
        <v>0</v>
      </c>
      <c r="K36" s="17"/>
    </row>
    <row r="37" spans="1:11" ht="15" thickBot="1">
      <c r="A37" s="29"/>
      <c r="B37" s="30"/>
      <c r="C37" s="30"/>
      <c r="D37" s="253" t="s">
        <v>24</v>
      </c>
      <c r="E37" s="253"/>
      <c r="F37" s="31">
        <f>F25+F26+F27+F28+F29+F30+F32+F31+F33+F34+F35+F36</f>
        <v>0</v>
      </c>
      <c r="G37" s="32">
        <f>SUM(G25:G36)</f>
        <v>0</v>
      </c>
      <c r="H37" s="33">
        <f>SUM(H25:H36)</f>
        <v>0</v>
      </c>
      <c r="I37" s="33">
        <f>SUM(I25:I36)</f>
        <v>0</v>
      </c>
      <c r="J37" s="34">
        <f>SUM(J25:J36)</f>
        <v>0</v>
      </c>
      <c r="K37" s="17"/>
    </row>
    <row r="38" spans="1:11" ht="17.25" customHeight="1" thickBot="1">
      <c r="A38" s="256"/>
      <c r="B38" s="257"/>
      <c r="C38" s="257"/>
      <c r="D38" s="257"/>
      <c r="E38" s="257"/>
      <c r="F38" s="257"/>
      <c r="G38" s="257"/>
      <c r="H38" s="257"/>
      <c r="I38" s="257"/>
      <c r="J38" s="258"/>
      <c r="K38" s="17"/>
    </row>
    <row r="39" spans="1:11" ht="15.6">
      <c r="A39" s="8">
        <v>1</v>
      </c>
      <c r="B39" s="9" t="s">
        <v>10</v>
      </c>
      <c r="C39" s="10" t="s">
        <v>11</v>
      </c>
      <c r="D39" s="11">
        <v>4000162740</v>
      </c>
      <c r="E39" s="259" t="s">
        <v>26</v>
      </c>
      <c r="F39" s="12"/>
      <c r="G39" s="13"/>
      <c r="H39" s="14">
        <f t="shared" ref="H39:H45" si="6">G39/1.18</f>
        <v>0</v>
      </c>
      <c r="I39" s="15">
        <f>H39*0.00948</f>
        <v>0</v>
      </c>
      <c r="J39" s="16">
        <f>H39*1.18-I39</f>
        <v>0</v>
      </c>
      <c r="K39" s="17"/>
    </row>
    <row r="40" spans="1:11" ht="15.6">
      <c r="A40" s="18">
        <v>2</v>
      </c>
      <c r="B40" s="19" t="s">
        <v>13</v>
      </c>
      <c r="C40" s="20" t="s">
        <v>11</v>
      </c>
      <c r="D40" s="21">
        <v>4010993489</v>
      </c>
      <c r="E40" s="260"/>
      <c r="F40" s="22"/>
      <c r="G40" s="23"/>
      <c r="H40" s="24">
        <f t="shared" si="6"/>
        <v>0</v>
      </c>
      <c r="I40" s="25">
        <f t="shared" ref="I40:I45" si="7">H40*0.00948</f>
        <v>0</v>
      </c>
      <c r="J40" s="26">
        <f t="shared" ref="J40:J45" si="8">H40*1.18-I40</f>
        <v>0</v>
      </c>
      <c r="K40" s="17"/>
    </row>
    <row r="41" spans="1:11" ht="28.8">
      <c r="A41" s="18">
        <v>3</v>
      </c>
      <c r="B41" s="19" t="s">
        <v>14</v>
      </c>
      <c r="C41" s="20" t="s">
        <v>11</v>
      </c>
      <c r="D41" s="21">
        <v>4000102137</v>
      </c>
      <c r="E41" s="260"/>
      <c r="F41" s="22"/>
      <c r="G41" s="23"/>
      <c r="H41" s="24">
        <f t="shared" si="6"/>
        <v>0</v>
      </c>
      <c r="I41" s="25">
        <f t="shared" si="7"/>
        <v>0</v>
      </c>
      <c r="J41" s="26">
        <f t="shared" si="8"/>
        <v>0</v>
      </c>
      <c r="K41" s="17"/>
    </row>
    <row r="42" spans="1:11" ht="15.6">
      <c r="A42" s="18">
        <v>4</v>
      </c>
      <c r="B42" s="19" t="s">
        <v>15</v>
      </c>
      <c r="C42" s="20" t="s">
        <v>11</v>
      </c>
      <c r="D42" s="21">
        <v>4000199908</v>
      </c>
      <c r="E42" s="260"/>
      <c r="F42" s="22"/>
      <c r="G42" s="23"/>
      <c r="H42" s="24">
        <f t="shared" si="6"/>
        <v>0</v>
      </c>
      <c r="I42" s="25">
        <f t="shared" si="7"/>
        <v>0</v>
      </c>
      <c r="J42" s="26">
        <f t="shared" si="8"/>
        <v>0</v>
      </c>
      <c r="K42" s="17"/>
    </row>
    <row r="43" spans="1:11" ht="15.6">
      <c r="A43" s="18">
        <v>5</v>
      </c>
      <c r="B43" s="19" t="s">
        <v>16</v>
      </c>
      <c r="C43" s="20" t="s">
        <v>11</v>
      </c>
      <c r="D43" s="21">
        <v>4001913826</v>
      </c>
      <c r="E43" s="260"/>
      <c r="F43" s="22"/>
      <c r="G43" s="23"/>
      <c r="H43" s="24">
        <f t="shared" si="6"/>
        <v>0</v>
      </c>
      <c r="I43" s="25">
        <f t="shared" si="7"/>
        <v>0</v>
      </c>
      <c r="J43" s="26">
        <f t="shared" si="8"/>
        <v>0</v>
      </c>
      <c r="K43" s="17"/>
    </row>
    <row r="44" spans="1:11" ht="15.6">
      <c r="A44" s="18">
        <v>6</v>
      </c>
      <c r="B44" s="19" t="s">
        <v>17</v>
      </c>
      <c r="C44" s="20" t="s">
        <v>11</v>
      </c>
      <c r="D44" s="21">
        <v>4002767968</v>
      </c>
      <c r="E44" s="260"/>
      <c r="F44" s="22"/>
      <c r="G44" s="23"/>
      <c r="H44" s="24">
        <f t="shared" si="6"/>
        <v>0</v>
      </c>
      <c r="I44" s="25">
        <f t="shared" si="7"/>
        <v>0</v>
      </c>
      <c r="J44" s="26">
        <f t="shared" si="8"/>
        <v>0</v>
      </c>
      <c r="K44" s="17"/>
    </row>
    <row r="45" spans="1:11" ht="15.6">
      <c r="A45" s="18">
        <v>7</v>
      </c>
      <c r="B45" s="19" t="s">
        <v>18</v>
      </c>
      <c r="C45" s="20" t="s">
        <v>11</v>
      </c>
      <c r="D45" s="21">
        <v>4001954249</v>
      </c>
      <c r="E45" s="260"/>
      <c r="F45" s="22"/>
      <c r="G45" s="23"/>
      <c r="H45" s="24">
        <f t="shared" si="6"/>
        <v>0</v>
      </c>
      <c r="I45" s="25">
        <f t="shared" si="7"/>
        <v>0</v>
      </c>
      <c r="J45" s="26">
        <f t="shared" si="8"/>
        <v>0</v>
      </c>
      <c r="K45" s="17"/>
    </row>
    <row r="46" spans="1:11" ht="15.6">
      <c r="A46" s="18">
        <v>8</v>
      </c>
      <c r="B46" s="19" t="s">
        <v>19</v>
      </c>
      <c r="C46" s="20" t="s">
        <v>11</v>
      </c>
      <c r="D46" s="21">
        <v>4001689984</v>
      </c>
      <c r="E46" s="260"/>
      <c r="F46" s="22"/>
      <c r="G46" s="23"/>
      <c r="H46" s="24">
        <f>G46/1.18</f>
        <v>0</v>
      </c>
      <c r="I46" s="25">
        <f>H46*0.00948</f>
        <v>0</v>
      </c>
      <c r="J46" s="26">
        <f>H46*1.18-I46</f>
        <v>0</v>
      </c>
      <c r="K46" s="17"/>
    </row>
    <row r="47" spans="1:11" ht="28.8">
      <c r="A47" s="18">
        <v>9</v>
      </c>
      <c r="B47" s="19" t="s">
        <v>20</v>
      </c>
      <c r="C47" s="20" t="s">
        <v>11</v>
      </c>
      <c r="D47" s="27">
        <v>4000461729</v>
      </c>
      <c r="E47" s="260"/>
      <c r="F47" s="22"/>
      <c r="G47" s="23"/>
      <c r="H47" s="24">
        <f>G47/1.18</f>
        <v>0</v>
      </c>
      <c r="I47" s="25">
        <f>H47*0.00948</f>
        <v>0</v>
      </c>
      <c r="J47" s="26">
        <f>H47*1.18-I47</f>
        <v>0</v>
      </c>
      <c r="K47" s="17"/>
    </row>
    <row r="48" spans="1:11" ht="27">
      <c r="A48" s="18">
        <v>10</v>
      </c>
      <c r="B48" s="28" t="s">
        <v>21</v>
      </c>
      <c r="C48" s="20" t="s">
        <v>11</v>
      </c>
      <c r="D48" s="21">
        <v>4011292231</v>
      </c>
      <c r="E48" s="260"/>
      <c r="F48" s="22"/>
      <c r="G48" s="23"/>
      <c r="H48" s="24">
        <f>G48/1.18</f>
        <v>0</v>
      </c>
      <c r="I48" s="25">
        <f>H48*0.00948</f>
        <v>0</v>
      </c>
      <c r="J48" s="26">
        <f>H48*1.18-I48</f>
        <v>0</v>
      </c>
      <c r="K48" s="17"/>
    </row>
    <row r="49" spans="1:11" ht="27">
      <c r="A49" s="18">
        <v>11</v>
      </c>
      <c r="B49" s="28" t="s">
        <v>22</v>
      </c>
      <c r="C49" s="20" t="s">
        <v>11</v>
      </c>
      <c r="D49" s="21">
        <v>4010993491</v>
      </c>
      <c r="E49" s="260"/>
      <c r="F49" s="22"/>
      <c r="G49" s="23"/>
      <c r="H49" s="24">
        <f>G49/1.18</f>
        <v>0</v>
      </c>
      <c r="I49" s="25">
        <f>H49*0.00948</f>
        <v>0</v>
      </c>
      <c r="J49" s="26">
        <f>H49*1.18-I49</f>
        <v>0</v>
      </c>
      <c r="K49" s="17"/>
    </row>
    <row r="50" spans="1:11" ht="15.6">
      <c r="A50" s="18">
        <v>12</v>
      </c>
      <c r="B50" s="19" t="s">
        <v>23</v>
      </c>
      <c r="C50" s="20" t="s">
        <v>11</v>
      </c>
      <c r="D50" s="21">
        <v>4002614069</v>
      </c>
      <c r="E50" s="260"/>
      <c r="F50" s="22"/>
      <c r="G50" s="23"/>
      <c r="H50" s="24">
        <f>G50/1.18</f>
        <v>0</v>
      </c>
      <c r="I50" s="25">
        <f>H50*0.00948</f>
        <v>0</v>
      </c>
      <c r="J50" s="26">
        <f>H50*1.18-I50</f>
        <v>0</v>
      </c>
      <c r="K50" s="17"/>
    </row>
    <row r="51" spans="1:11" ht="15" thickBot="1">
      <c r="A51" s="29"/>
      <c r="B51" s="30"/>
      <c r="C51" s="30"/>
      <c r="D51" s="253" t="s">
        <v>24</v>
      </c>
      <c r="E51" s="253"/>
      <c r="F51" s="31">
        <f>F39+F40+F41+F42+F43+F44+F46+F45+F47+F48+F49+F50</f>
        <v>0</v>
      </c>
      <c r="G51" s="32">
        <f>SUM(G39:G50)</f>
        <v>0</v>
      </c>
      <c r="H51" s="33">
        <f>SUM(H39:H50)</f>
        <v>0</v>
      </c>
      <c r="I51" s="33">
        <f>SUM(I39:I50)</f>
        <v>0</v>
      </c>
      <c r="J51" s="34">
        <f>SUM(J39:J50)</f>
        <v>0</v>
      </c>
      <c r="K51" s="17"/>
    </row>
    <row r="52" spans="1:11" ht="15.75" customHeight="1" thickBot="1">
      <c r="A52" s="256"/>
      <c r="B52" s="257"/>
      <c r="C52" s="257"/>
      <c r="D52" s="257"/>
      <c r="E52" s="257"/>
      <c r="F52" s="257"/>
      <c r="G52" s="257"/>
      <c r="H52" s="257"/>
      <c r="I52" s="257"/>
      <c r="J52" s="258"/>
      <c r="K52" s="17"/>
    </row>
    <row r="53" spans="1:11" ht="15.6">
      <c r="A53" s="8">
        <v>1</v>
      </c>
      <c r="B53" s="9" t="s">
        <v>10</v>
      </c>
      <c r="C53" s="10" t="s">
        <v>11</v>
      </c>
      <c r="D53" s="11">
        <v>4000162740</v>
      </c>
      <c r="E53" s="259" t="s">
        <v>27</v>
      </c>
      <c r="F53" s="12"/>
      <c r="G53" s="13"/>
      <c r="H53" s="14">
        <f t="shared" ref="H53:H59" si="9">G53/1.18</f>
        <v>0</v>
      </c>
      <c r="I53" s="15">
        <f>H53*0.00948</f>
        <v>0</v>
      </c>
      <c r="J53" s="16">
        <f>H53*1.18-I53</f>
        <v>0</v>
      </c>
      <c r="K53" s="17"/>
    </row>
    <row r="54" spans="1:11" ht="15.6">
      <c r="A54" s="18">
        <v>2</v>
      </c>
      <c r="B54" s="19" t="s">
        <v>13</v>
      </c>
      <c r="C54" s="20" t="s">
        <v>11</v>
      </c>
      <c r="D54" s="21">
        <v>4010993489</v>
      </c>
      <c r="E54" s="260"/>
      <c r="F54" s="22"/>
      <c r="G54" s="23"/>
      <c r="H54" s="24">
        <f t="shared" si="9"/>
        <v>0</v>
      </c>
      <c r="I54" s="25">
        <f t="shared" ref="I54:I59" si="10">H54*0.00948</f>
        <v>0</v>
      </c>
      <c r="J54" s="26">
        <f t="shared" ref="J54:J59" si="11">H54*1.18-I54</f>
        <v>0</v>
      </c>
      <c r="K54" s="17"/>
    </row>
    <row r="55" spans="1:11" ht="28.8">
      <c r="A55" s="18">
        <v>3</v>
      </c>
      <c r="B55" s="19" t="s">
        <v>14</v>
      </c>
      <c r="C55" s="20" t="s">
        <v>11</v>
      </c>
      <c r="D55" s="21">
        <v>4000102137</v>
      </c>
      <c r="E55" s="260"/>
      <c r="F55" s="22"/>
      <c r="G55" s="23"/>
      <c r="H55" s="24">
        <f t="shared" si="9"/>
        <v>0</v>
      </c>
      <c r="I55" s="25">
        <f t="shared" si="10"/>
        <v>0</v>
      </c>
      <c r="J55" s="26">
        <f t="shared" si="11"/>
        <v>0</v>
      </c>
      <c r="K55" s="17"/>
    </row>
    <row r="56" spans="1:11" ht="15.6">
      <c r="A56" s="18">
        <v>4</v>
      </c>
      <c r="B56" s="19" t="s">
        <v>15</v>
      </c>
      <c r="C56" s="20" t="s">
        <v>11</v>
      </c>
      <c r="D56" s="21">
        <v>4000199908</v>
      </c>
      <c r="E56" s="260"/>
      <c r="F56" s="22"/>
      <c r="G56" s="23"/>
      <c r="H56" s="24">
        <f t="shared" si="9"/>
        <v>0</v>
      </c>
      <c r="I56" s="25">
        <f t="shared" si="10"/>
        <v>0</v>
      </c>
      <c r="J56" s="26">
        <f t="shared" si="11"/>
        <v>0</v>
      </c>
      <c r="K56" s="17"/>
    </row>
    <row r="57" spans="1:11" ht="15.6">
      <c r="A57" s="18">
        <v>5</v>
      </c>
      <c r="B57" s="19" t="s">
        <v>16</v>
      </c>
      <c r="C57" s="20" t="s">
        <v>11</v>
      </c>
      <c r="D57" s="21">
        <v>4001913826</v>
      </c>
      <c r="E57" s="260"/>
      <c r="F57" s="22"/>
      <c r="G57" s="23"/>
      <c r="H57" s="24">
        <f t="shared" si="9"/>
        <v>0</v>
      </c>
      <c r="I57" s="25">
        <f t="shared" si="10"/>
        <v>0</v>
      </c>
      <c r="J57" s="26">
        <f t="shared" si="11"/>
        <v>0</v>
      </c>
      <c r="K57" s="17"/>
    </row>
    <row r="58" spans="1:11" ht="15.6">
      <c r="A58" s="18">
        <v>6</v>
      </c>
      <c r="B58" s="19" t="s">
        <v>17</v>
      </c>
      <c r="C58" s="20" t="s">
        <v>11</v>
      </c>
      <c r="D58" s="21">
        <v>4002767968</v>
      </c>
      <c r="E58" s="260"/>
      <c r="F58" s="22"/>
      <c r="G58" s="23"/>
      <c r="H58" s="24">
        <f t="shared" si="9"/>
        <v>0</v>
      </c>
      <c r="I58" s="25">
        <f t="shared" si="10"/>
        <v>0</v>
      </c>
      <c r="J58" s="26">
        <f t="shared" si="11"/>
        <v>0</v>
      </c>
      <c r="K58" s="17"/>
    </row>
    <row r="59" spans="1:11" ht="15.6">
      <c r="A59" s="18">
        <v>7</v>
      </c>
      <c r="B59" s="19" t="s">
        <v>18</v>
      </c>
      <c r="C59" s="20" t="s">
        <v>11</v>
      </c>
      <c r="D59" s="21">
        <v>4001954249</v>
      </c>
      <c r="E59" s="260"/>
      <c r="F59" s="22"/>
      <c r="G59" s="23"/>
      <c r="H59" s="24">
        <f t="shared" si="9"/>
        <v>0</v>
      </c>
      <c r="I59" s="25">
        <f t="shared" si="10"/>
        <v>0</v>
      </c>
      <c r="J59" s="26">
        <f t="shared" si="11"/>
        <v>0</v>
      </c>
      <c r="K59" s="17"/>
    </row>
    <row r="60" spans="1:11" ht="15.6">
      <c r="A60" s="18">
        <v>8</v>
      </c>
      <c r="B60" s="19" t="s">
        <v>19</v>
      </c>
      <c r="C60" s="20" t="s">
        <v>11</v>
      </c>
      <c r="D60" s="21">
        <v>4001689984</v>
      </c>
      <c r="E60" s="260"/>
      <c r="F60" s="22"/>
      <c r="G60" s="23"/>
      <c r="H60" s="24">
        <f>G60/1.18</f>
        <v>0</v>
      </c>
      <c r="I60" s="25">
        <f>H60*0.00948</f>
        <v>0</v>
      </c>
      <c r="J60" s="26">
        <f>H60*1.18-I60</f>
        <v>0</v>
      </c>
      <c r="K60" s="17"/>
    </row>
    <row r="61" spans="1:11" ht="28.8">
      <c r="A61" s="18">
        <v>9</v>
      </c>
      <c r="B61" s="19" t="s">
        <v>20</v>
      </c>
      <c r="C61" s="20" t="s">
        <v>11</v>
      </c>
      <c r="D61" s="27">
        <v>4000461729</v>
      </c>
      <c r="E61" s="260"/>
      <c r="F61" s="22"/>
      <c r="G61" s="23"/>
      <c r="H61" s="24">
        <f>G61/1.18</f>
        <v>0</v>
      </c>
      <c r="I61" s="25">
        <f>H61*0.00948</f>
        <v>0</v>
      </c>
      <c r="J61" s="26">
        <f>H61*1.18-I61</f>
        <v>0</v>
      </c>
      <c r="K61" s="17"/>
    </row>
    <row r="62" spans="1:11" ht="27">
      <c r="A62" s="18">
        <v>10</v>
      </c>
      <c r="B62" s="28" t="s">
        <v>21</v>
      </c>
      <c r="C62" s="20" t="s">
        <v>11</v>
      </c>
      <c r="D62" s="21">
        <v>4011292231</v>
      </c>
      <c r="E62" s="260"/>
      <c r="F62" s="22"/>
      <c r="G62" s="23"/>
      <c r="H62" s="24">
        <f>G62/1.18</f>
        <v>0</v>
      </c>
      <c r="I62" s="25">
        <f>H62*0.00948</f>
        <v>0</v>
      </c>
      <c r="J62" s="26">
        <f>H62*1.18-I62</f>
        <v>0</v>
      </c>
      <c r="K62" s="17"/>
    </row>
    <row r="63" spans="1:11" ht="27">
      <c r="A63" s="18">
        <v>11</v>
      </c>
      <c r="B63" s="28" t="s">
        <v>22</v>
      </c>
      <c r="C63" s="20" t="s">
        <v>11</v>
      </c>
      <c r="D63" s="21">
        <v>4010993491</v>
      </c>
      <c r="E63" s="260"/>
      <c r="F63" s="22"/>
      <c r="G63" s="23"/>
      <c r="H63" s="24">
        <f>G63/1.18</f>
        <v>0</v>
      </c>
      <c r="I63" s="25">
        <f>H63*0.00948</f>
        <v>0</v>
      </c>
      <c r="J63" s="26">
        <f>H63*1.18-I63</f>
        <v>0</v>
      </c>
      <c r="K63" s="17"/>
    </row>
    <row r="64" spans="1:11" ht="15.6">
      <c r="A64" s="18">
        <v>12</v>
      </c>
      <c r="B64" s="19" t="s">
        <v>23</v>
      </c>
      <c r="C64" s="20" t="s">
        <v>11</v>
      </c>
      <c r="D64" s="21">
        <v>4002614069</v>
      </c>
      <c r="E64" s="260"/>
      <c r="F64" s="22"/>
      <c r="G64" s="23"/>
      <c r="H64" s="24">
        <f>G64/1.18</f>
        <v>0</v>
      </c>
      <c r="I64" s="25">
        <f>H64*0.00948</f>
        <v>0</v>
      </c>
      <c r="J64" s="26">
        <f>H64*1.18-I64</f>
        <v>0</v>
      </c>
      <c r="K64" s="17"/>
    </row>
    <row r="65" spans="1:11" ht="15" thickBot="1">
      <c r="A65" s="29"/>
      <c r="B65" s="30"/>
      <c r="C65" s="30"/>
      <c r="D65" s="253" t="s">
        <v>24</v>
      </c>
      <c r="E65" s="253"/>
      <c r="F65" s="31">
        <f>F53+F54+F55+F56+F57+F58+F60+F59+F61+F62+F63+F64</f>
        <v>0</v>
      </c>
      <c r="G65" s="32">
        <f>SUM(G53:G64)</f>
        <v>0</v>
      </c>
      <c r="H65" s="33">
        <f>SUM(H53:H64)</f>
        <v>0</v>
      </c>
      <c r="I65" s="33">
        <f>SUM(I53:I64)</f>
        <v>0</v>
      </c>
      <c r="J65" s="34">
        <f>SUM(J53:J64)</f>
        <v>0</v>
      </c>
      <c r="K65" s="17"/>
    </row>
    <row r="66" spans="1:11" ht="15.75" customHeight="1" thickBot="1">
      <c r="A66" s="256"/>
      <c r="B66" s="257"/>
      <c r="C66" s="257"/>
      <c r="D66" s="257"/>
      <c r="E66" s="257"/>
      <c r="F66" s="257"/>
      <c r="G66" s="257"/>
      <c r="H66" s="257"/>
      <c r="I66" s="257"/>
      <c r="J66" s="258"/>
      <c r="K66" s="17"/>
    </row>
    <row r="67" spans="1:11" ht="15" customHeight="1">
      <c r="A67" s="8">
        <v>1</v>
      </c>
      <c r="B67" s="9" t="s">
        <v>10</v>
      </c>
      <c r="C67" s="10" t="s">
        <v>11</v>
      </c>
      <c r="D67" s="11">
        <v>4000162740</v>
      </c>
      <c r="E67" s="259" t="s">
        <v>28</v>
      </c>
      <c r="F67" s="12"/>
      <c r="G67" s="13"/>
      <c r="H67" s="14">
        <f t="shared" ref="H67:H73" si="12">G67/1.18</f>
        <v>0</v>
      </c>
      <c r="I67" s="15">
        <f>H67*0.00948</f>
        <v>0</v>
      </c>
      <c r="J67" s="16">
        <f>H67*1.18-I67</f>
        <v>0</v>
      </c>
      <c r="K67" s="17"/>
    </row>
    <row r="68" spans="1:11" ht="15" customHeight="1">
      <c r="A68" s="18">
        <v>2</v>
      </c>
      <c r="B68" s="19" t="s">
        <v>13</v>
      </c>
      <c r="C68" s="20" t="s">
        <v>11</v>
      </c>
      <c r="D68" s="21">
        <v>4010993489</v>
      </c>
      <c r="E68" s="260"/>
      <c r="F68" s="22"/>
      <c r="G68" s="23"/>
      <c r="H68" s="24">
        <f t="shared" si="12"/>
        <v>0</v>
      </c>
      <c r="I68" s="25">
        <f t="shared" ref="I68:I73" si="13">H68*0.00948</f>
        <v>0</v>
      </c>
      <c r="J68" s="26">
        <f t="shared" ref="J68:J73" si="14">H68*1.18-I68</f>
        <v>0</v>
      </c>
      <c r="K68" s="17"/>
    </row>
    <row r="69" spans="1:11" ht="27" customHeight="1">
      <c r="A69" s="18">
        <v>3</v>
      </c>
      <c r="B69" s="19" t="s">
        <v>14</v>
      </c>
      <c r="C69" s="20" t="s">
        <v>11</v>
      </c>
      <c r="D69" s="21">
        <v>4000102137</v>
      </c>
      <c r="E69" s="260"/>
      <c r="F69" s="22"/>
      <c r="G69" s="23"/>
      <c r="H69" s="24">
        <f t="shared" si="12"/>
        <v>0</v>
      </c>
      <c r="I69" s="25">
        <f t="shared" si="13"/>
        <v>0</v>
      </c>
      <c r="J69" s="26">
        <f t="shared" si="14"/>
        <v>0</v>
      </c>
      <c r="K69" s="17"/>
    </row>
    <row r="70" spans="1:11" ht="15" customHeight="1">
      <c r="A70" s="18">
        <v>4</v>
      </c>
      <c r="B70" s="19" t="s">
        <v>15</v>
      </c>
      <c r="C70" s="20" t="s">
        <v>11</v>
      </c>
      <c r="D70" s="21">
        <v>4000199908</v>
      </c>
      <c r="E70" s="260"/>
      <c r="F70" s="22"/>
      <c r="G70" s="23"/>
      <c r="H70" s="24">
        <f t="shared" si="12"/>
        <v>0</v>
      </c>
      <c r="I70" s="25">
        <f t="shared" si="13"/>
        <v>0</v>
      </c>
      <c r="J70" s="26">
        <f t="shared" si="14"/>
        <v>0</v>
      </c>
      <c r="K70" s="17"/>
    </row>
    <row r="71" spans="1:11" ht="15" customHeight="1">
      <c r="A71" s="18">
        <v>5</v>
      </c>
      <c r="B71" s="19" t="s">
        <v>16</v>
      </c>
      <c r="C71" s="20" t="s">
        <v>11</v>
      </c>
      <c r="D71" s="21">
        <v>4001913826</v>
      </c>
      <c r="E71" s="260"/>
      <c r="F71" s="22"/>
      <c r="G71" s="23"/>
      <c r="H71" s="24">
        <f t="shared" si="12"/>
        <v>0</v>
      </c>
      <c r="I71" s="25">
        <f t="shared" si="13"/>
        <v>0</v>
      </c>
      <c r="J71" s="26">
        <f t="shared" si="14"/>
        <v>0</v>
      </c>
      <c r="K71" s="17"/>
    </row>
    <row r="72" spans="1:11" ht="15" customHeight="1">
      <c r="A72" s="18">
        <v>6</v>
      </c>
      <c r="B72" s="19" t="s">
        <v>17</v>
      </c>
      <c r="C72" s="20" t="s">
        <v>11</v>
      </c>
      <c r="D72" s="21">
        <v>4002767968</v>
      </c>
      <c r="E72" s="260"/>
      <c r="F72" s="22"/>
      <c r="G72" s="23"/>
      <c r="H72" s="24">
        <f t="shared" si="12"/>
        <v>0</v>
      </c>
      <c r="I72" s="25">
        <f t="shared" si="13"/>
        <v>0</v>
      </c>
      <c r="J72" s="26">
        <f t="shared" si="14"/>
        <v>0</v>
      </c>
      <c r="K72" s="17"/>
    </row>
    <row r="73" spans="1:11" ht="15" customHeight="1">
      <c r="A73" s="18">
        <v>7</v>
      </c>
      <c r="B73" s="19" t="s">
        <v>18</v>
      </c>
      <c r="C73" s="20" t="s">
        <v>11</v>
      </c>
      <c r="D73" s="21">
        <v>4001954249</v>
      </c>
      <c r="E73" s="260"/>
      <c r="F73" s="22"/>
      <c r="G73" s="23"/>
      <c r="H73" s="24">
        <f t="shared" si="12"/>
        <v>0</v>
      </c>
      <c r="I73" s="25">
        <f t="shared" si="13"/>
        <v>0</v>
      </c>
      <c r="J73" s="26">
        <f t="shared" si="14"/>
        <v>0</v>
      </c>
      <c r="K73" s="17"/>
    </row>
    <row r="74" spans="1:11" ht="18.75" customHeight="1">
      <c r="A74" s="18">
        <v>8</v>
      </c>
      <c r="B74" s="19" t="s">
        <v>19</v>
      </c>
      <c r="C74" s="20" t="s">
        <v>11</v>
      </c>
      <c r="D74" s="21">
        <v>4001689984</v>
      </c>
      <c r="E74" s="260"/>
      <c r="F74" s="22"/>
      <c r="G74" s="23"/>
      <c r="H74" s="24">
        <f>G74/1.18</f>
        <v>0</v>
      </c>
      <c r="I74" s="25">
        <f>H74*0.00948</f>
        <v>0</v>
      </c>
      <c r="J74" s="26">
        <f>H74*1.18-I74</f>
        <v>0</v>
      </c>
      <c r="K74" s="17"/>
    </row>
    <row r="75" spans="1:11" ht="30.75" customHeight="1">
      <c r="A75" s="18">
        <v>9</v>
      </c>
      <c r="B75" s="19" t="s">
        <v>20</v>
      </c>
      <c r="C75" s="20" t="s">
        <v>11</v>
      </c>
      <c r="D75" s="27">
        <v>4000461729</v>
      </c>
      <c r="E75" s="260"/>
      <c r="F75" s="22"/>
      <c r="G75" s="23"/>
      <c r="H75" s="24">
        <f>G75/1.18</f>
        <v>0</v>
      </c>
      <c r="I75" s="25">
        <f>H75*0.00948</f>
        <v>0</v>
      </c>
      <c r="J75" s="26">
        <f>H75*1.18-I75</f>
        <v>0</v>
      </c>
      <c r="K75" s="17"/>
    </row>
    <row r="76" spans="1:11" ht="27" customHeight="1">
      <c r="A76" s="18">
        <v>10</v>
      </c>
      <c r="B76" s="28" t="s">
        <v>21</v>
      </c>
      <c r="C76" s="20" t="s">
        <v>11</v>
      </c>
      <c r="D76" s="21">
        <v>4011292231</v>
      </c>
      <c r="E76" s="260"/>
      <c r="F76" s="22"/>
      <c r="G76" s="23"/>
      <c r="H76" s="24">
        <f>G76/1.18</f>
        <v>0</v>
      </c>
      <c r="I76" s="25">
        <f>H76*0.00948</f>
        <v>0</v>
      </c>
      <c r="J76" s="26">
        <f>H76*1.18-I76</f>
        <v>0</v>
      </c>
      <c r="K76" s="17"/>
    </row>
    <row r="77" spans="1:11" ht="27.75" customHeight="1">
      <c r="A77" s="18">
        <v>11</v>
      </c>
      <c r="B77" s="28" t="s">
        <v>22</v>
      </c>
      <c r="C77" s="20" t="s">
        <v>11</v>
      </c>
      <c r="D77" s="21">
        <v>4010993491</v>
      </c>
      <c r="E77" s="260"/>
      <c r="F77" s="22"/>
      <c r="G77" s="23"/>
      <c r="H77" s="24">
        <f>G77/1.18</f>
        <v>0</v>
      </c>
      <c r="I77" s="25">
        <f>H77*0.00948</f>
        <v>0</v>
      </c>
      <c r="J77" s="26">
        <f>H77*1.18-I77</f>
        <v>0</v>
      </c>
      <c r="K77" s="17"/>
    </row>
    <row r="78" spans="1:11" ht="18" customHeight="1">
      <c r="A78" s="18">
        <v>12</v>
      </c>
      <c r="B78" s="19" t="s">
        <v>23</v>
      </c>
      <c r="C78" s="20" t="s">
        <v>11</v>
      </c>
      <c r="D78" s="21">
        <v>4002614069</v>
      </c>
      <c r="E78" s="260"/>
      <c r="F78" s="22"/>
      <c r="G78" s="23"/>
      <c r="H78" s="24">
        <f>G78/1.18</f>
        <v>0</v>
      </c>
      <c r="I78" s="25">
        <f>H78*0.00948</f>
        <v>0</v>
      </c>
      <c r="J78" s="26">
        <f>H78*1.18-I78</f>
        <v>0</v>
      </c>
      <c r="K78" s="17"/>
    </row>
    <row r="79" spans="1:11" ht="15" customHeight="1" thickBot="1">
      <c r="A79" s="29"/>
      <c r="B79" s="30"/>
      <c r="C79" s="30"/>
      <c r="D79" s="253" t="s">
        <v>24</v>
      </c>
      <c r="E79" s="253"/>
      <c r="F79" s="31">
        <f>F67+F68+F69+F70+F71+F72+F74+F73+F75+F76+F77+F78</f>
        <v>0</v>
      </c>
      <c r="G79" s="32">
        <f>SUM(G67:G78)</f>
        <v>0</v>
      </c>
      <c r="H79" s="33">
        <f>SUM(H67:H78)</f>
        <v>0</v>
      </c>
      <c r="I79" s="33">
        <f>SUM(I67:I78)</f>
        <v>0</v>
      </c>
      <c r="J79" s="34">
        <f>SUM(J67:J78)</f>
        <v>0</v>
      </c>
      <c r="K79" s="17"/>
    </row>
    <row r="80" spans="1:11" ht="15" customHeight="1" thickBot="1">
      <c r="A80" s="270"/>
      <c r="B80" s="271"/>
      <c r="C80" s="271"/>
      <c r="D80" s="271"/>
      <c r="E80" s="271"/>
      <c r="F80" s="271"/>
      <c r="G80" s="271"/>
      <c r="H80" s="271"/>
      <c r="I80" s="271"/>
      <c r="J80" s="272"/>
      <c r="K80" s="17"/>
    </row>
    <row r="81" spans="1:11" ht="15" customHeight="1">
      <c r="A81" s="8">
        <v>1</v>
      </c>
      <c r="B81" s="9" t="s">
        <v>10</v>
      </c>
      <c r="C81" s="10" t="s">
        <v>11</v>
      </c>
      <c r="D81" s="11">
        <v>4000162740</v>
      </c>
      <c r="E81" s="259" t="s">
        <v>29</v>
      </c>
      <c r="F81" s="12"/>
      <c r="G81" s="13"/>
      <c r="H81" s="14">
        <f t="shared" ref="H81:H87" si="15">G81/1.18</f>
        <v>0</v>
      </c>
      <c r="I81" s="15">
        <f>H81*0.00948</f>
        <v>0</v>
      </c>
      <c r="J81" s="16">
        <f>H81*1.18-I81</f>
        <v>0</v>
      </c>
      <c r="K81" s="17"/>
    </row>
    <row r="82" spans="1:11" ht="15" customHeight="1">
      <c r="A82" s="18">
        <v>2</v>
      </c>
      <c r="B82" s="19" t="s">
        <v>13</v>
      </c>
      <c r="C82" s="20" t="s">
        <v>11</v>
      </c>
      <c r="D82" s="21">
        <v>4010993489</v>
      </c>
      <c r="E82" s="260"/>
      <c r="F82" s="22"/>
      <c r="G82" s="23"/>
      <c r="H82" s="24">
        <f t="shared" si="15"/>
        <v>0</v>
      </c>
      <c r="I82" s="25">
        <f t="shared" ref="I82:I87" si="16">H82*0.00948</f>
        <v>0</v>
      </c>
      <c r="J82" s="26">
        <f t="shared" ref="J82:J87" si="17">H82*1.18-I82</f>
        <v>0</v>
      </c>
      <c r="K82" s="17"/>
    </row>
    <row r="83" spans="1:11" ht="26.25" customHeight="1">
      <c r="A83" s="18">
        <v>3</v>
      </c>
      <c r="B83" s="19" t="s">
        <v>14</v>
      </c>
      <c r="C83" s="20" t="s">
        <v>11</v>
      </c>
      <c r="D83" s="21">
        <v>4000102137</v>
      </c>
      <c r="E83" s="260"/>
      <c r="F83" s="22"/>
      <c r="G83" s="23"/>
      <c r="H83" s="24">
        <f t="shared" si="15"/>
        <v>0</v>
      </c>
      <c r="I83" s="25">
        <f t="shared" si="16"/>
        <v>0</v>
      </c>
      <c r="J83" s="26">
        <f t="shared" si="17"/>
        <v>0</v>
      </c>
      <c r="K83" s="17"/>
    </row>
    <row r="84" spans="1:11" ht="15" customHeight="1">
      <c r="A84" s="18">
        <v>4</v>
      </c>
      <c r="B84" s="19" t="s">
        <v>15</v>
      </c>
      <c r="C84" s="20" t="s">
        <v>11</v>
      </c>
      <c r="D84" s="21">
        <v>4000199908</v>
      </c>
      <c r="E84" s="260"/>
      <c r="F84" s="22"/>
      <c r="G84" s="23"/>
      <c r="H84" s="24">
        <f t="shared" si="15"/>
        <v>0</v>
      </c>
      <c r="I84" s="25">
        <f t="shared" si="16"/>
        <v>0</v>
      </c>
      <c r="J84" s="26">
        <f t="shared" si="17"/>
        <v>0</v>
      </c>
      <c r="K84" s="17"/>
    </row>
    <row r="85" spans="1:11" ht="15" customHeight="1">
      <c r="A85" s="18">
        <v>5</v>
      </c>
      <c r="B85" s="19" t="s">
        <v>16</v>
      </c>
      <c r="C85" s="20" t="s">
        <v>11</v>
      </c>
      <c r="D85" s="21">
        <v>4001913826</v>
      </c>
      <c r="E85" s="260"/>
      <c r="F85" s="22"/>
      <c r="G85" s="23"/>
      <c r="H85" s="24">
        <f t="shared" si="15"/>
        <v>0</v>
      </c>
      <c r="I85" s="25">
        <f t="shared" si="16"/>
        <v>0</v>
      </c>
      <c r="J85" s="26">
        <f t="shared" si="17"/>
        <v>0</v>
      </c>
      <c r="K85" s="17"/>
    </row>
    <row r="86" spans="1:11" ht="15" customHeight="1">
      <c r="A86" s="18">
        <v>6</v>
      </c>
      <c r="B86" s="19" t="s">
        <v>17</v>
      </c>
      <c r="C86" s="20" t="s">
        <v>11</v>
      </c>
      <c r="D86" s="21">
        <v>4002767968</v>
      </c>
      <c r="E86" s="260"/>
      <c r="F86" s="22"/>
      <c r="G86" s="23"/>
      <c r="H86" s="24">
        <f t="shared" si="15"/>
        <v>0</v>
      </c>
      <c r="I86" s="25">
        <f t="shared" si="16"/>
        <v>0</v>
      </c>
      <c r="J86" s="26">
        <f t="shared" si="17"/>
        <v>0</v>
      </c>
      <c r="K86" s="17"/>
    </row>
    <row r="87" spans="1:11" ht="15" customHeight="1">
      <c r="A87" s="18">
        <v>7</v>
      </c>
      <c r="B87" s="19" t="s">
        <v>18</v>
      </c>
      <c r="C87" s="20" t="s">
        <v>11</v>
      </c>
      <c r="D87" s="21">
        <v>4001954249</v>
      </c>
      <c r="E87" s="260"/>
      <c r="F87" s="22"/>
      <c r="G87" s="23"/>
      <c r="H87" s="24">
        <f t="shared" si="15"/>
        <v>0</v>
      </c>
      <c r="I87" s="25">
        <f t="shared" si="16"/>
        <v>0</v>
      </c>
      <c r="J87" s="26">
        <f t="shared" si="17"/>
        <v>0</v>
      </c>
      <c r="K87" s="17"/>
    </row>
    <row r="88" spans="1:11" ht="15" customHeight="1">
      <c r="A88" s="18">
        <v>8</v>
      </c>
      <c r="B88" s="19" t="s">
        <v>19</v>
      </c>
      <c r="C88" s="20" t="s">
        <v>11</v>
      </c>
      <c r="D88" s="21">
        <v>4001689984</v>
      </c>
      <c r="E88" s="260"/>
      <c r="F88" s="22"/>
      <c r="G88" s="23"/>
      <c r="H88" s="24">
        <f>G88/1.18</f>
        <v>0</v>
      </c>
      <c r="I88" s="25">
        <f>H88*0.00948</f>
        <v>0</v>
      </c>
      <c r="J88" s="26">
        <f>H88*1.18-I88</f>
        <v>0</v>
      </c>
      <c r="K88" s="17"/>
    </row>
    <row r="89" spans="1:11" ht="27" customHeight="1">
      <c r="A89" s="18">
        <v>9</v>
      </c>
      <c r="B89" s="19" t="s">
        <v>20</v>
      </c>
      <c r="C89" s="20" t="s">
        <v>11</v>
      </c>
      <c r="D89" s="27">
        <v>4000461729</v>
      </c>
      <c r="E89" s="260"/>
      <c r="F89" s="22"/>
      <c r="G89" s="23"/>
      <c r="H89" s="24">
        <f>G89/1.18</f>
        <v>0</v>
      </c>
      <c r="I89" s="25">
        <f>H89*0.00948</f>
        <v>0</v>
      </c>
      <c r="J89" s="26">
        <f>H89*1.18-I89</f>
        <v>0</v>
      </c>
      <c r="K89" s="17"/>
    </row>
    <row r="90" spans="1:11" ht="27" customHeight="1">
      <c r="A90" s="18">
        <v>10</v>
      </c>
      <c r="B90" s="28" t="s">
        <v>21</v>
      </c>
      <c r="C90" s="20" t="s">
        <v>11</v>
      </c>
      <c r="D90" s="21">
        <v>4011292231</v>
      </c>
      <c r="E90" s="260"/>
      <c r="F90" s="22"/>
      <c r="G90" s="23"/>
      <c r="H90" s="24">
        <f>G90/1.18</f>
        <v>0</v>
      </c>
      <c r="I90" s="25">
        <f>H90*0.00948</f>
        <v>0</v>
      </c>
      <c r="J90" s="26">
        <f>H90*1.18-I90</f>
        <v>0</v>
      </c>
      <c r="K90" s="17"/>
    </row>
    <row r="91" spans="1:11" ht="26.25" customHeight="1">
      <c r="A91" s="18">
        <v>11</v>
      </c>
      <c r="B91" s="28" t="s">
        <v>22</v>
      </c>
      <c r="C91" s="20" t="s">
        <v>11</v>
      </c>
      <c r="D91" s="21">
        <v>4010993491</v>
      </c>
      <c r="E91" s="260"/>
      <c r="F91" s="22"/>
      <c r="G91" s="23"/>
      <c r="H91" s="24">
        <f>G91/1.18</f>
        <v>0</v>
      </c>
      <c r="I91" s="25">
        <f>H91*0.00948</f>
        <v>0</v>
      </c>
      <c r="J91" s="26">
        <f>H91*1.18-I91</f>
        <v>0</v>
      </c>
      <c r="K91" s="17"/>
    </row>
    <row r="92" spans="1:11" ht="21.75" customHeight="1">
      <c r="A92" s="18">
        <v>12</v>
      </c>
      <c r="B92" s="19" t="s">
        <v>23</v>
      </c>
      <c r="C92" s="20" t="s">
        <v>11</v>
      </c>
      <c r="D92" s="21">
        <v>4002614069</v>
      </c>
      <c r="E92" s="260"/>
      <c r="F92" s="22"/>
      <c r="G92" s="23"/>
      <c r="H92" s="24">
        <f>G92/1.18</f>
        <v>0</v>
      </c>
      <c r="I92" s="25">
        <f>H92*0.00948</f>
        <v>0</v>
      </c>
      <c r="J92" s="26">
        <f>H92*1.18-I92</f>
        <v>0</v>
      </c>
      <c r="K92" s="17"/>
    </row>
    <row r="93" spans="1:11" ht="15" thickBot="1">
      <c r="A93" s="29"/>
      <c r="B93" s="30"/>
      <c r="C93" s="30"/>
      <c r="D93" s="253" t="s">
        <v>24</v>
      </c>
      <c r="E93" s="253"/>
      <c r="F93" s="31">
        <f>F81+F82+F83+F84+F85+F86+F88+F87+F89+F90+F91+F92</f>
        <v>0</v>
      </c>
      <c r="G93" s="32">
        <f>SUM(G81:G92)</f>
        <v>0</v>
      </c>
      <c r="H93" s="33">
        <f>SUM(H81:H92)</f>
        <v>0</v>
      </c>
      <c r="I93" s="33">
        <f>SUM(I81:I92)</f>
        <v>0</v>
      </c>
      <c r="J93" s="34">
        <f>SUM(J81:J92)</f>
        <v>0</v>
      </c>
      <c r="K93" s="17"/>
    </row>
    <row r="94" spans="1:11" ht="15.75" customHeight="1" thickBot="1">
      <c r="A94" s="256"/>
      <c r="B94" s="257"/>
      <c r="C94" s="257"/>
      <c r="D94" s="257"/>
      <c r="E94" s="257"/>
      <c r="F94" s="257"/>
      <c r="G94" s="257"/>
      <c r="H94" s="257"/>
      <c r="I94" s="257"/>
      <c r="J94" s="258"/>
      <c r="K94" s="17"/>
    </row>
    <row r="95" spans="1:11" ht="15.6">
      <c r="A95" s="8">
        <v>1</v>
      </c>
      <c r="B95" s="9" t="s">
        <v>10</v>
      </c>
      <c r="C95" s="10" t="s">
        <v>11</v>
      </c>
      <c r="D95" s="11">
        <v>4000162740</v>
      </c>
      <c r="E95" s="259" t="s">
        <v>30</v>
      </c>
      <c r="F95" s="12"/>
      <c r="G95" s="13"/>
      <c r="H95" s="14">
        <f t="shared" ref="H95:H101" si="18">G95/1.18</f>
        <v>0</v>
      </c>
      <c r="I95" s="15">
        <f>H95*0.00948</f>
        <v>0</v>
      </c>
      <c r="J95" s="16">
        <f>H95*1.18-I95</f>
        <v>0</v>
      </c>
      <c r="K95" s="17"/>
    </row>
    <row r="96" spans="1:11" ht="15.6">
      <c r="A96" s="18">
        <v>2</v>
      </c>
      <c r="B96" s="19" t="s">
        <v>13</v>
      </c>
      <c r="C96" s="20" t="s">
        <v>11</v>
      </c>
      <c r="D96" s="21">
        <v>4010993489</v>
      </c>
      <c r="E96" s="260"/>
      <c r="F96" s="22"/>
      <c r="G96" s="23"/>
      <c r="H96" s="24">
        <f t="shared" si="18"/>
        <v>0</v>
      </c>
      <c r="I96" s="25">
        <f t="shared" ref="I96:I101" si="19">H96*0.00948</f>
        <v>0</v>
      </c>
      <c r="J96" s="26">
        <f t="shared" ref="J96:J101" si="20">H96*1.18-I96</f>
        <v>0</v>
      </c>
      <c r="K96" s="17"/>
    </row>
    <row r="97" spans="1:11" ht="28.8">
      <c r="A97" s="18">
        <v>3</v>
      </c>
      <c r="B97" s="19" t="s">
        <v>14</v>
      </c>
      <c r="C97" s="20" t="s">
        <v>11</v>
      </c>
      <c r="D97" s="21">
        <v>4000102137</v>
      </c>
      <c r="E97" s="260"/>
      <c r="F97" s="22"/>
      <c r="G97" s="23"/>
      <c r="H97" s="24">
        <f t="shared" si="18"/>
        <v>0</v>
      </c>
      <c r="I97" s="25">
        <f t="shared" si="19"/>
        <v>0</v>
      </c>
      <c r="J97" s="26">
        <f t="shared" si="20"/>
        <v>0</v>
      </c>
      <c r="K97" s="17"/>
    </row>
    <row r="98" spans="1:11" ht="15.6">
      <c r="A98" s="18">
        <v>4</v>
      </c>
      <c r="B98" s="19" t="s">
        <v>15</v>
      </c>
      <c r="C98" s="20" t="s">
        <v>11</v>
      </c>
      <c r="D98" s="21">
        <v>4000199908</v>
      </c>
      <c r="E98" s="260"/>
      <c r="F98" s="22"/>
      <c r="G98" s="23"/>
      <c r="H98" s="24">
        <f t="shared" si="18"/>
        <v>0</v>
      </c>
      <c r="I98" s="25">
        <f t="shared" si="19"/>
        <v>0</v>
      </c>
      <c r="J98" s="26">
        <f t="shared" si="20"/>
        <v>0</v>
      </c>
      <c r="K98" s="17"/>
    </row>
    <row r="99" spans="1:11" ht="15.6">
      <c r="A99" s="18">
        <v>5</v>
      </c>
      <c r="B99" s="19" t="s">
        <v>16</v>
      </c>
      <c r="C99" s="20" t="s">
        <v>11</v>
      </c>
      <c r="D99" s="21">
        <v>4001913826</v>
      </c>
      <c r="E99" s="260"/>
      <c r="F99" s="22"/>
      <c r="G99" s="23"/>
      <c r="H99" s="24">
        <f t="shared" si="18"/>
        <v>0</v>
      </c>
      <c r="I99" s="25">
        <f t="shared" si="19"/>
        <v>0</v>
      </c>
      <c r="J99" s="26">
        <f t="shared" si="20"/>
        <v>0</v>
      </c>
      <c r="K99" s="17"/>
    </row>
    <row r="100" spans="1:11" ht="15.6">
      <c r="A100" s="18">
        <v>6</v>
      </c>
      <c r="B100" s="19" t="s">
        <v>17</v>
      </c>
      <c r="C100" s="20" t="s">
        <v>11</v>
      </c>
      <c r="D100" s="21">
        <v>4002767968</v>
      </c>
      <c r="E100" s="260"/>
      <c r="F100" s="22"/>
      <c r="G100" s="23"/>
      <c r="H100" s="24">
        <f t="shared" si="18"/>
        <v>0</v>
      </c>
      <c r="I100" s="25">
        <f t="shared" si="19"/>
        <v>0</v>
      </c>
      <c r="J100" s="26">
        <f t="shared" si="20"/>
        <v>0</v>
      </c>
      <c r="K100" s="17"/>
    </row>
    <row r="101" spans="1:11" ht="15.6">
      <c r="A101" s="18">
        <v>7</v>
      </c>
      <c r="B101" s="19" t="s">
        <v>18</v>
      </c>
      <c r="C101" s="20" t="s">
        <v>11</v>
      </c>
      <c r="D101" s="21">
        <v>4001954249</v>
      </c>
      <c r="E101" s="260"/>
      <c r="F101" s="22"/>
      <c r="G101" s="23"/>
      <c r="H101" s="24">
        <f t="shared" si="18"/>
        <v>0</v>
      </c>
      <c r="I101" s="25">
        <f t="shared" si="19"/>
        <v>0</v>
      </c>
      <c r="J101" s="26">
        <f t="shared" si="20"/>
        <v>0</v>
      </c>
      <c r="K101" s="17"/>
    </row>
    <row r="102" spans="1:11" ht="18" customHeight="1">
      <c r="A102" s="18">
        <v>8</v>
      </c>
      <c r="B102" s="19" t="s">
        <v>19</v>
      </c>
      <c r="C102" s="20" t="s">
        <v>11</v>
      </c>
      <c r="D102" s="21">
        <v>4001689984</v>
      </c>
      <c r="E102" s="260"/>
      <c r="F102" s="22"/>
      <c r="G102" s="23"/>
      <c r="H102" s="24">
        <f>G102/1.18</f>
        <v>0</v>
      </c>
      <c r="I102" s="25">
        <f>H102*0.00948</f>
        <v>0</v>
      </c>
      <c r="J102" s="26">
        <f>H102*1.18-I102</f>
        <v>0</v>
      </c>
      <c r="K102" s="17"/>
    </row>
    <row r="103" spans="1:11" ht="28.8">
      <c r="A103" s="18">
        <v>9</v>
      </c>
      <c r="B103" s="19" t="s">
        <v>20</v>
      </c>
      <c r="C103" s="20" t="s">
        <v>11</v>
      </c>
      <c r="D103" s="27">
        <v>4000461729</v>
      </c>
      <c r="E103" s="260"/>
      <c r="F103" s="22"/>
      <c r="G103" s="23"/>
      <c r="H103" s="24">
        <f>G103/1.18</f>
        <v>0</v>
      </c>
      <c r="I103" s="25">
        <f>H103*0.00948</f>
        <v>0</v>
      </c>
      <c r="J103" s="26">
        <f>H103*1.18-I103</f>
        <v>0</v>
      </c>
      <c r="K103" s="17"/>
    </row>
    <row r="104" spans="1:11" ht="27" customHeight="1">
      <c r="A104" s="18">
        <v>10</v>
      </c>
      <c r="B104" s="28" t="s">
        <v>21</v>
      </c>
      <c r="C104" s="20" t="s">
        <v>11</v>
      </c>
      <c r="D104" s="21">
        <v>4011292231</v>
      </c>
      <c r="E104" s="260"/>
      <c r="F104" s="22"/>
      <c r="G104" s="23"/>
      <c r="H104" s="24">
        <f>G104/1.18</f>
        <v>0</v>
      </c>
      <c r="I104" s="25">
        <f>H104*0.00948</f>
        <v>0</v>
      </c>
      <c r="J104" s="26">
        <f>H104*1.18-I104</f>
        <v>0</v>
      </c>
      <c r="K104" s="17"/>
    </row>
    <row r="105" spans="1:11" ht="28.5" customHeight="1">
      <c r="A105" s="18">
        <v>11</v>
      </c>
      <c r="B105" s="28" t="s">
        <v>22</v>
      </c>
      <c r="C105" s="20" t="s">
        <v>11</v>
      </c>
      <c r="D105" s="21">
        <v>4010993491</v>
      </c>
      <c r="E105" s="260"/>
      <c r="F105" s="22"/>
      <c r="G105" s="23"/>
      <c r="H105" s="24">
        <f>G105/1.18</f>
        <v>0</v>
      </c>
      <c r="I105" s="25">
        <f>H105*0.00948</f>
        <v>0</v>
      </c>
      <c r="J105" s="26">
        <f>H105*1.18-I105</f>
        <v>0</v>
      </c>
      <c r="K105" s="17"/>
    </row>
    <row r="106" spans="1:11" ht="19.5" customHeight="1">
      <c r="A106" s="18">
        <v>12</v>
      </c>
      <c r="B106" s="19" t="s">
        <v>23</v>
      </c>
      <c r="C106" s="20" t="s">
        <v>11</v>
      </c>
      <c r="D106" s="21">
        <v>4002614069</v>
      </c>
      <c r="E106" s="260"/>
      <c r="F106" s="22"/>
      <c r="G106" s="23"/>
      <c r="H106" s="24">
        <f>G106/1.18</f>
        <v>0</v>
      </c>
      <c r="I106" s="25">
        <f>H106*0.00948</f>
        <v>0</v>
      </c>
      <c r="J106" s="26">
        <f>H106*1.18-I106</f>
        <v>0</v>
      </c>
      <c r="K106" s="17"/>
    </row>
    <row r="107" spans="1:11" ht="15" customHeight="1" thickBot="1">
      <c r="A107" s="29"/>
      <c r="B107" s="30"/>
      <c r="C107" s="30"/>
      <c r="D107" s="253" t="s">
        <v>24</v>
      </c>
      <c r="E107" s="253"/>
      <c r="F107" s="31">
        <f>F95+F96+F97+F98+F99+F100+F102+F101+F103+F104+F105+F106</f>
        <v>0</v>
      </c>
      <c r="G107" s="32">
        <f>SUM(G95:G106)</f>
        <v>0</v>
      </c>
      <c r="H107" s="33">
        <f>SUM(H95:H106)</f>
        <v>0</v>
      </c>
      <c r="I107" s="33">
        <f>SUM(I95:I106)</f>
        <v>0</v>
      </c>
      <c r="J107" s="34">
        <f>SUM(J95:J106)</f>
        <v>0</v>
      </c>
      <c r="K107" s="17"/>
    </row>
    <row r="108" spans="1:11" ht="15" customHeight="1" thickBot="1">
      <c r="A108" s="256"/>
      <c r="B108" s="257"/>
      <c r="C108" s="257"/>
      <c r="D108" s="257"/>
      <c r="E108" s="257"/>
      <c r="F108" s="257"/>
      <c r="G108" s="257"/>
      <c r="H108" s="257"/>
      <c r="I108" s="257"/>
      <c r="J108" s="258"/>
      <c r="K108" s="17"/>
    </row>
    <row r="109" spans="1:11" ht="15" customHeight="1">
      <c r="A109" s="8">
        <v>1</v>
      </c>
      <c r="B109" s="9" t="s">
        <v>10</v>
      </c>
      <c r="C109" s="10" t="s">
        <v>11</v>
      </c>
      <c r="D109" s="11">
        <v>4000162740</v>
      </c>
      <c r="E109" s="259" t="s">
        <v>31</v>
      </c>
      <c r="F109" s="12"/>
      <c r="G109" s="13"/>
      <c r="H109" s="14">
        <f t="shared" ref="H109:H115" si="21">G109/1.18</f>
        <v>0</v>
      </c>
      <c r="I109" s="15">
        <f>H109*0.00948</f>
        <v>0</v>
      </c>
      <c r="J109" s="16">
        <f>H109*1.18-I109</f>
        <v>0</v>
      </c>
      <c r="K109" s="17"/>
    </row>
    <row r="110" spans="1:11" ht="15" customHeight="1">
      <c r="A110" s="18">
        <v>2</v>
      </c>
      <c r="B110" s="19" t="s">
        <v>13</v>
      </c>
      <c r="C110" s="20" t="s">
        <v>11</v>
      </c>
      <c r="D110" s="21">
        <v>4010993489</v>
      </c>
      <c r="E110" s="260"/>
      <c r="F110" s="22"/>
      <c r="G110" s="23"/>
      <c r="H110" s="24">
        <f t="shared" si="21"/>
        <v>0</v>
      </c>
      <c r="I110" s="25">
        <f t="shared" ref="I110:I115" si="22">H110*0.00948</f>
        <v>0</v>
      </c>
      <c r="J110" s="26">
        <f t="shared" ref="J110:J115" si="23">H110*1.18-I110</f>
        <v>0</v>
      </c>
      <c r="K110" s="17"/>
    </row>
    <row r="111" spans="1:11" ht="29.25" customHeight="1">
      <c r="A111" s="18">
        <v>3</v>
      </c>
      <c r="B111" s="19" t="s">
        <v>14</v>
      </c>
      <c r="C111" s="20" t="s">
        <v>11</v>
      </c>
      <c r="D111" s="21">
        <v>4000102137</v>
      </c>
      <c r="E111" s="260"/>
      <c r="F111" s="22"/>
      <c r="G111" s="23"/>
      <c r="H111" s="24">
        <f t="shared" si="21"/>
        <v>0</v>
      </c>
      <c r="I111" s="25">
        <f t="shared" si="22"/>
        <v>0</v>
      </c>
      <c r="J111" s="26">
        <f t="shared" si="23"/>
        <v>0</v>
      </c>
      <c r="K111" s="17"/>
    </row>
    <row r="112" spans="1:11" ht="15" customHeight="1">
      <c r="A112" s="18">
        <v>4</v>
      </c>
      <c r="B112" s="19" t="s">
        <v>15</v>
      </c>
      <c r="C112" s="20" t="s">
        <v>11</v>
      </c>
      <c r="D112" s="21">
        <v>4000199908</v>
      </c>
      <c r="E112" s="260"/>
      <c r="F112" s="22"/>
      <c r="G112" s="23"/>
      <c r="H112" s="24">
        <f t="shared" si="21"/>
        <v>0</v>
      </c>
      <c r="I112" s="25">
        <f t="shared" si="22"/>
        <v>0</v>
      </c>
      <c r="J112" s="26">
        <f t="shared" si="23"/>
        <v>0</v>
      </c>
      <c r="K112" s="17"/>
    </row>
    <row r="113" spans="1:11" ht="15" customHeight="1">
      <c r="A113" s="18">
        <v>5</v>
      </c>
      <c r="B113" s="19" t="s">
        <v>16</v>
      </c>
      <c r="C113" s="20" t="s">
        <v>11</v>
      </c>
      <c r="D113" s="21">
        <v>4001913826</v>
      </c>
      <c r="E113" s="260"/>
      <c r="F113" s="22"/>
      <c r="G113" s="23"/>
      <c r="H113" s="24">
        <f t="shared" si="21"/>
        <v>0</v>
      </c>
      <c r="I113" s="25">
        <f t="shared" si="22"/>
        <v>0</v>
      </c>
      <c r="J113" s="26">
        <f t="shared" si="23"/>
        <v>0</v>
      </c>
      <c r="K113" s="17"/>
    </row>
    <row r="114" spans="1:11" ht="15" customHeight="1">
      <c r="A114" s="18">
        <v>6</v>
      </c>
      <c r="B114" s="19" t="s">
        <v>17</v>
      </c>
      <c r="C114" s="20" t="s">
        <v>11</v>
      </c>
      <c r="D114" s="21">
        <v>4002767968</v>
      </c>
      <c r="E114" s="260"/>
      <c r="F114" s="22"/>
      <c r="G114" s="23"/>
      <c r="H114" s="24">
        <f t="shared" si="21"/>
        <v>0</v>
      </c>
      <c r="I114" s="25">
        <f t="shared" si="22"/>
        <v>0</v>
      </c>
      <c r="J114" s="26">
        <f t="shared" si="23"/>
        <v>0</v>
      </c>
      <c r="K114" s="17"/>
    </row>
    <row r="115" spans="1:11" ht="15" customHeight="1">
      <c r="A115" s="18">
        <v>7</v>
      </c>
      <c r="B115" s="19" t="s">
        <v>18</v>
      </c>
      <c r="C115" s="20" t="s">
        <v>11</v>
      </c>
      <c r="D115" s="21">
        <v>4001954249</v>
      </c>
      <c r="E115" s="260"/>
      <c r="F115" s="22"/>
      <c r="G115" s="23"/>
      <c r="H115" s="24">
        <f t="shared" si="21"/>
        <v>0</v>
      </c>
      <c r="I115" s="25">
        <f t="shared" si="22"/>
        <v>0</v>
      </c>
      <c r="J115" s="26">
        <f t="shared" si="23"/>
        <v>0</v>
      </c>
      <c r="K115" s="17"/>
    </row>
    <row r="116" spans="1:11" ht="15.75" customHeight="1">
      <c r="A116" s="18">
        <v>8</v>
      </c>
      <c r="B116" s="19" t="s">
        <v>19</v>
      </c>
      <c r="C116" s="20" t="s">
        <v>11</v>
      </c>
      <c r="D116" s="21">
        <v>4001689984</v>
      </c>
      <c r="E116" s="260"/>
      <c r="F116" s="22"/>
      <c r="G116" s="23"/>
      <c r="H116" s="24">
        <f>G116/1.18</f>
        <v>0</v>
      </c>
      <c r="I116" s="25">
        <f>H116*0.00948</f>
        <v>0</v>
      </c>
      <c r="J116" s="26">
        <f>H116*1.18-I116</f>
        <v>0</v>
      </c>
      <c r="K116" s="17"/>
    </row>
    <row r="117" spans="1:11" ht="30.75" customHeight="1">
      <c r="A117" s="18">
        <v>9</v>
      </c>
      <c r="B117" s="19" t="s">
        <v>20</v>
      </c>
      <c r="C117" s="20" t="s">
        <v>11</v>
      </c>
      <c r="D117" s="27">
        <v>4000461729</v>
      </c>
      <c r="E117" s="260"/>
      <c r="F117" s="22"/>
      <c r="G117" s="23"/>
      <c r="H117" s="24">
        <f>G117/1.18</f>
        <v>0</v>
      </c>
      <c r="I117" s="25">
        <f>H117*0.00948</f>
        <v>0</v>
      </c>
      <c r="J117" s="26">
        <f>H117*1.18-I117</f>
        <v>0</v>
      </c>
      <c r="K117" s="17"/>
    </row>
    <row r="118" spans="1:11" ht="28.5" customHeight="1">
      <c r="A118" s="18">
        <v>10</v>
      </c>
      <c r="B118" s="28" t="s">
        <v>21</v>
      </c>
      <c r="C118" s="20" t="s">
        <v>11</v>
      </c>
      <c r="D118" s="21">
        <v>4011292231</v>
      </c>
      <c r="E118" s="260"/>
      <c r="F118" s="22"/>
      <c r="G118" s="23"/>
      <c r="H118" s="24">
        <f>G118/1.18</f>
        <v>0</v>
      </c>
      <c r="I118" s="25">
        <f>H118*0.00948</f>
        <v>0</v>
      </c>
      <c r="J118" s="26">
        <f>H118*1.18-I118</f>
        <v>0</v>
      </c>
      <c r="K118" s="17"/>
    </row>
    <row r="119" spans="1:11" ht="27">
      <c r="A119" s="18">
        <v>11</v>
      </c>
      <c r="B119" s="28" t="s">
        <v>22</v>
      </c>
      <c r="C119" s="20" t="s">
        <v>11</v>
      </c>
      <c r="D119" s="21">
        <v>4010993491</v>
      </c>
      <c r="E119" s="260"/>
      <c r="F119" s="22"/>
      <c r="G119" s="23"/>
      <c r="H119" s="24">
        <f>G119/1.18</f>
        <v>0</v>
      </c>
      <c r="I119" s="25">
        <f>H119*0.00948</f>
        <v>0</v>
      </c>
      <c r="J119" s="26">
        <f>H119*1.18-I119</f>
        <v>0</v>
      </c>
      <c r="K119" s="17"/>
    </row>
    <row r="120" spans="1:11" ht="15.6">
      <c r="A120" s="18">
        <v>12</v>
      </c>
      <c r="B120" s="19" t="s">
        <v>23</v>
      </c>
      <c r="C120" s="20" t="s">
        <v>11</v>
      </c>
      <c r="D120" s="21">
        <v>4002614069</v>
      </c>
      <c r="E120" s="260"/>
      <c r="F120" s="22"/>
      <c r="G120" s="23"/>
      <c r="H120" s="24">
        <f>G120/1.18</f>
        <v>0</v>
      </c>
      <c r="I120" s="25">
        <f>H120*0.00948</f>
        <v>0</v>
      </c>
      <c r="J120" s="26">
        <f>H120*1.18-I120</f>
        <v>0</v>
      </c>
      <c r="K120" s="17"/>
    </row>
    <row r="121" spans="1:11" ht="15" thickBot="1">
      <c r="A121" s="29"/>
      <c r="B121" s="30"/>
      <c r="C121" s="30"/>
      <c r="D121" s="253" t="s">
        <v>24</v>
      </c>
      <c r="E121" s="253"/>
      <c r="F121" s="31">
        <f>F109+F110+F111+F112+F113+F114+F116+F115+F117+F118+F119+F120</f>
        <v>0</v>
      </c>
      <c r="G121" s="32">
        <f>SUM(G109:G120)</f>
        <v>0</v>
      </c>
      <c r="H121" s="33">
        <f>SUM(H109:H120)</f>
        <v>0</v>
      </c>
      <c r="I121" s="33">
        <f>SUM(I109:I120)</f>
        <v>0</v>
      </c>
      <c r="J121" s="34">
        <f>SUM(J109:J120)</f>
        <v>0</v>
      </c>
      <c r="K121" s="17"/>
    </row>
    <row r="122" spans="1:11" ht="15.75" customHeight="1" thickBot="1">
      <c r="A122" s="256"/>
      <c r="B122" s="257"/>
      <c r="C122" s="257"/>
      <c r="D122" s="257"/>
      <c r="E122" s="257"/>
      <c r="F122" s="257"/>
      <c r="G122" s="257"/>
      <c r="H122" s="257"/>
      <c r="I122" s="257"/>
      <c r="J122" s="258"/>
      <c r="K122" s="17"/>
    </row>
    <row r="123" spans="1:11" ht="15.6">
      <c r="A123" s="8">
        <v>1</v>
      </c>
      <c r="B123" s="9" t="s">
        <v>10</v>
      </c>
      <c r="C123" s="10" t="s">
        <v>11</v>
      </c>
      <c r="D123" s="11">
        <v>4000162740</v>
      </c>
      <c r="E123" s="259" t="s">
        <v>32</v>
      </c>
      <c r="F123" s="12"/>
      <c r="G123" s="13"/>
      <c r="H123" s="14">
        <f t="shared" ref="H123:H129" si="24">G123/1.18</f>
        <v>0</v>
      </c>
      <c r="I123" s="15">
        <f>H123*0.00948</f>
        <v>0</v>
      </c>
      <c r="J123" s="16">
        <f>H123*1.18-I123</f>
        <v>0</v>
      </c>
      <c r="K123" s="17"/>
    </row>
    <row r="124" spans="1:11" ht="15.6">
      <c r="A124" s="18">
        <v>2</v>
      </c>
      <c r="B124" s="19" t="s">
        <v>13</v>
      </c>
      <c r="C124" s="20" t="s">
        <v>11</v>
      </c>
      <c r="D124" s="21">
        <v>4010993489</v>
      </c>
      <c r="E124" s="260"/>
      <c r="F124" s="22"/>
      <c r="G124" s="23"/>
      <c r="H124" s="24">
        <f t="shared" si="24"/>
        <v>0</v>
      </c>
      <c r="I124" s="25">
        <f t="shared" ref="I124:I129" si="25">H124*0.00948</f>
        <v>0</v>
      </c>
      <c r="J124" s="26">
        <f t="shared" ref="J124:J129" si="26">H124*1.18-I124</f>
        <v>0</v>
      </c>
      <c r="K124" s="17"/>
    </row>
    <row r="125" spans="1:11" ht="28.8">
      <c r="A125" s="18">
        <v>3</v>
      </c>
      <c r="B125" s="19" t="s">
        <v>14</v>
      </c>
      <c r="C125" s="20" t="s">
        <v>11</v>
      </c>
      <c r="D125" s="21">
        <v>4000102137</v>
      </c>
      <c r="E125" s="260"/>
      <c r="F125" s="22"/>
      <c r="G125" s="23"/>
      <c r="H125" s="24">
        <f t="shared" si="24"/>
        <v>0</v>
      </c>
      <c r="I125" s="25">
        <f t="shared" si="25"/>
        <v>0</v>
      </c>
      <c r="J125" s="26">
        <f t="shared" si="26"/>
        <v>0</v>
      </c>
      <c r="K125" s="17"/>
    </row>
    <row r="126" spans="1:11" ht="15.6">
      <c r="A126" s="18">
        <v>4</v>
      </c>
      <c r="B126" s="19" t="s">
        <v>15</v>
      </c>
      <c r="C126" s="20" t="s">
        <v>11</v>
      </c>
      <c r="D126" s="21">
        <v>4000199908</v>
      </c>
      <c r="E126" s="260"/>
      <c r="F126" s="22"/>
      <c r="G126" s="23"/>
      <c r="H126" s="24">
        <f t="shared" si="24"/>
        <v>0</v>
      </c>
      <c r="I126" s="25">
        <f t="shared" si="25"/>
        <v>0</v>
      </c>
      <c r="J126" s="26">
        <f t="shared" si="26"/>
        <v>0</v>
      </c>
      <c r="K126" s="17"/>
    </row>
    <row r="127" spans="1:11" ht="15.6">
      <c r="A127" s="18">
        <v>5</v>
      </c>
      <c r="B127" s="19" t="s">
        <v>16</v>
      </c>
      <c r="C127" s="20" t="s">
        <v>11</v>
      </c>
      <c r="D127" s="21">
        <v>4001913826</v>
      </c>
      <c r="E127" s="260"/>
      <c r="F127" s="22"/>
      <c r="G127" s="23"/>
      <c r="H127" s="24">
        <f t="shared" si="24"/>
        <v>0</v>
      </c>
      <c r="I127" s="25">
        <f t="shared" si="25"/>
        <v>0</v>
      </c>
      <c r="J127" s="26">
        <f t="shared" si="26"/>
        <v>0</v>
      </c>
      <c r="K127" s="17"/>
    </row>
    <row r="128" spans="1:11" ht="15.6">
      <c r="A128" s="18">
        <v>6</v>
      </c>
      <c r="B128" s="19" t="s">
        <v>17</v>
      </c>
      <c r="C128" s="20" t="s">
        <v>11</v>
      </c>
      <c r="D128" s="21">
        <v>4002767968</v>
      </c>
      <c r="E128" s="260"/>
      <c r="F128" s="22"/>
      <c r="G128" s="23"/>
      <c r="H128" s="24">
        <f t="shared" si="24"/>
        <v>0</v>
      </c>
      <c r="I128" s="25">
        <f t="shared" si="25"/>
        <v>0</v>
      </c>
      <c r="J128" s="26">
        <f t="shared" si="26"/>
        <v>0</v>
      </c>
      <c r="K128" s="17"/>
    </row>
    <row r="129" spans="1:11" ht="15.6">
      <c r="A129" s="18">
        <v>7</v>
      </c>
      <c r="B129" s="19" t="s">
        <v>18</v>
      </c>
      <c r="C129" s="20" t="s">
        <v>11</v>
      </c>
      <c r="D129" s="21">
        <v>4001954249</v>
      </c>
      <c r="E129" s="260"/>
      <c r="F129" s="22"/>
      <c r="G129" s="23"/>
      <c r="H129" s="24">
        <f t="shared" si="24"/>
        <v>0</v>
      </c>
      <c r="I129" s="25">
        <f t="shared" si="25"/>
        <v>0</v>
      </c>
      <c r="J129" s="26">
        <f t="shared" si="26"/>
        <v>0</v>
      </c>
      <c r="K129" s="17"/>
    </row>
    <row r="130" spans="1:11" ht="17.25" customHeight="1">
      <c r="A130" s="18">
        <v>8</v>
      </c>
      <c r="B130" s="19" t="s">
        <v>19</v>
      </c>
      <c r="C130" s="20" t="s">
        <v>11</v>
      </c>
      <c r="D130" s="21">
        <v>4001689984</v>
      </c>
      <c r="E130" s="260"/>
      <c r="F130" s="22"/>
      <c r="G130" s="23"/>
      <c r="H130" s="24">
        <f>G130/1.18</f>
        <v>0</v>
      </c>
      <c r="I130" s="25">
        <f>H130*0.00948</f>
        <v>0</v>
      </c>
      <c r="J130" s="26">
        <f>H130*1.18-I130</f>
        <v>0</v>
      </c>
      <c r="K130" s="17"/>
    </row>
    <row r="131" spans="1:11" ht="28.5" customHeight="1">
      <c r="A131" s="18">
        <v>9</v>
      </c>
      <c r="B131" s="19" t="s">
        <v>20</v>
      </c>
      <c r="C131" s="20" t="s">
        <v>11</v>
      </c>
      <c r="D131" s="27">
        <v>4000461729</v>
      </c>
      <c r="E131" s="260"/>
      <c r="F131" s="22"/>
      <c r="G131" s="23"/>
      <c r="H131" s="24">
        <f>G131/1.18</f>
        <v>0</v>
      </c>
      <c r="I131" s="25">
        <f>H131*0.00948</f>
        <v>0</v>
      </c>
      <c r="J131" s="26">
        <f>H131*1.18-I131</f>
        <v>0</v>
      </c>
      <c r="K131" s="17"/>
    </row>
    <row r="132" spans="1:11" ht="30" customHeight="1">
      <c r="A132" s="18">
        <v>10</v>
      </c>
      <c r="B132" s="28" t="s">
        <v>21</v>
      </c>
      <c r="C132" s="20" t="s">
        <v>11</v>
      </c>
      <c r="D132" s="21">
        <v>4011292231</v>
      </c>
      <c r="E132" s="260"/>
      <c r="F132" s="22"/>
      <c r="G132" s="23"/>
      <c r="H132" s="24">
        <f>G132/1.18</f>
        <v>0</v>
      </c>
      <c r="I132" s="25">
        <f>H132*0.00948</f>
        <v>0</v>
      </c>
      <c r="J132" s="26">
        <f>H132*1.18-I132</f>
        <v>0</v>
      </c>
      <c r="K132" s="17"/>
    </row>
    <row r="133" spans="1:11" ht="29.25" customHeight="1">
      <c r="A133" s="18">
        <v>11</v>
      </c>
      <c r="B133" s="28" t="s">
        <v>22</v>
      </c>
      <c r="C133" s="20" t="s">
        <v>11</v>
      </c>
      <c r="D133" s="21">
        <v>4010993491</v>
      </c>
      <c r="E133" s="260"/>
      <c r="F133" s="22"/>
      <c r="G133" s="23"/>
      <c r="H133" s="24">
        <f>G133/1.18</f>
        <v>0</v>
      </c>
      <c r="I133" s="25">
        <f>H133*0.00948</f>
        <v>0</v>
      </c>
      <c r="J133" s="26">
        <f>H133*1.18-I133</f>
        <v>0</v>
      </c>
      <c r="K133" s="17"/>
    </row>
    <row r="134" spans="1:11" ht="15.6">
      <c r="A134" s="18">
        <v>12</v>
      </c>
      <c r="B134" s="19" t="s">
        <v>23</v>
      </c>
      <c r="C134" s="20" t="s">
        <v>11</v>
      </c>
      <c r="D134" s="21">
        <v>4002614069</v>
      </c>
      <c r="E134" s="260"/>
      <c r="F134" s="22"/>
      <c r="G134" s="23"/>
      <c r="H134" s="24">
        <f>G134/1.18</f>
        <v>0</v>
      </c>
      <c r="I134" s="25">
        <f>H134*0.00948</f>
        <v>0</v>
      </c>
      <c r="J134" s="26">
        <f>H134*1.18-I134</f>
        <v>0</v>
      </c>
      <c r="K134" s="17"/>
    </row>
    <row r="135" spans="1:11" ht="15" thickBot="1">
      <c r="A135" s="29"/>
      <c r="B135" s="30"/>
      <c r="C135" s="30"/>
      <c r="D135" s="253" t="s">
        <v>24</v>
      </c>
      <c r="E135" s="253"/>
      <c r="F135" s="31">
        <f>F123+F124+F125+F126+F127+F128+F130+F129+F131+F132+F133+F134</f>
        <v>0</v>
      </c>
      <c r="G135" s="32">
        <f>SUM(G123:G134)</f>
        <v>0</v>
      </c>
      <c r="H135" s="33">
        <f>SUM(H123:H134)</f>
        <v>0</v>
      </c>
      <c r="I135" s="33">
        <f>SUM(I123:I134)</f>
        <v>0</v>
      </c>
      <c r="J135" s="34">
        <f>SUM(J123:J134)</f>
        <v>0</v>
      </c>
      <c r="K135" s="17"/>
    </row>
    <row r="136" spans="1:11" ht="21.75" customHeight="1" thickBot="1">
      <c r="A136" s="256"/>
      <c r="B136" s="257"/>
      <c r="C136" s="257"/>
      <c r="D136" s="257"/>
      <c r="E136" s="257"/>
      <c r="F136" s="257"/>
      <c r="G136" s="257"/>
      <c r="H136" s="257"/>
      <c r="I136" s="257"/>
      <c r="J136" s="258"/>
      <c r="K136" s="17"/>
    </row>
    <row r="137" spans="1:11" ht="19.5" customHeight="1">
      <c r="A137" s="8">
        <v>1</v>
      </c>
      <c r="B137" s="9" t="s">
        <v>10</v>
      </c>
      <c r="C137" s="10" t="s">
        <v>11</v>
      </c>
      <c r="D137" s="11">
        <v>4000162740</v>
      </c>
      <c r="E137" s="259" t="s">
        <v>33</v>
      </c>
      <c r="F137" s="12"/>
      <c r="G137" s="13"/>
      <c r="H137" s="14">
        <f t="shared" ref="H137:H143" si="27">G137/1.18</f>
        <v>0</v>
      </c>
      <c r="I137" s="15">
        <f>H137*0.00948</f>
        <v>0</v>
      </c>
      <c r="J137" s="16">
        <f>H137*1.18-I137</f>
        <v>0</v>
      </c>
      <c r="K137" s="17"/>
    </row>
    <row r="138" spans="1:11" ht="18" customHeight="1">
      <c r="A138" s="18">
        <v>2</v>
      </c>
      <c r="B138" s="19" t="s">
        <v>13</v>
      </c>
      <c r="C138" s="20" t="s">
        <v>11</v>
      </c>
      <c r="D138" s="21">
        <v>4010993489</v>
      </c>
      <c r="E138" s="260"/>
      <c r="F138" s="22"/>
      <c r="G138" s="23"/>
      <c r="H138" s="24">
        <f t="shared" si="27"/>
        <v>0</v>
      </c>
      <c r="I138" s="25">
        <f t="shared" ref="I138:I143" si="28">H138*0.00948</f>
        <v>0</v>
      </c>
      <c r="J138" s="26">
        <f t="shared" ref="J138:J143" si="29">H138*1.18-I138</f>
        <v>0</v>
      </c>
      <c r="K138" s="17"/>
    </row>
    <row r="139" spans="1:11" ht="26.25" customHeight="1">
      <c r="A139" s="18">
        <v>3</v>
      </c>
      <c r="B139" s="19" t="s">
        <v>14</v>
      </c>
      <c r="C139" s="20" t="s">
        <v>11</v>
      </c>
      <c r="D139" s="21">
        <v>4000102137</v>
      </c>
      <c r="E139" s="260"/>
      <c r="F139" s="22"/>
      <c r="G139" s="23"/>
      <c r="H139" s="24">
        <f t="shared" si="27"/>
        <v>0</v>
      </c>
      <c r="I139" s="25">
        <f t="shared" si="28"/>
        <v>0</v>
      </c>
      <c r="J139" s="26">
        <f t="shared" si="29"/>
        <v>0</v>
      </c>
      <c r="K139" s="17"/>
    </row>
    <row r="140" spans="1:11" ht="16.5" customHeight="1">
      <c r="A140" s="18">
        <v>4</v>
      </c>
      <c r="B140" s="19" t="s">
        <v>15</v>
      </c>
      <c r="C140" s="20" t="s">
        <v>11</v>
      </c>
      <c r="D140" s="21">
        <v>4000199908</v>
      </c>
      <c r="E140" s="260"/>
      <c r="F140" s="22"/>
      <c r="G140" s="23"/>
      <c r="H140" s="24">
        <f t="shared" si="27"/>
        <v>0</v>
      </c>
      <c r="I140" s="25">
        <f t="shared" si="28"/>
        <v>0</v>
      </c>
      <c r="J140" s="26">
        <f t="shared" si="29"/>
        <v>0</v>
      </c>
      <c r="K140" s="17"/>
    </row>
    <row r="141" spans="1:11" ht="17.25" customHeight="1">
      <c r="A141" s="18">
        <v>5</v>
      </c>
      <c r="B141" s="19" t="s">
        <v>16</v>
      </c>
      <c r="C141" s="20" t="s">
        <v>11</v>
      </c>
      <c r="D141" s="21">
        <v>4001913826</v>
      </c>
      <c r="E141" s="260"/>
      <c r="F141" s="22"/>
      <c r="G141" s="23"/>
      <c r="H141" s="24">
        <f t="shared" si="27"/>
        <v>0</v>
      </c>
      <c r="I141" s="25">
        <f t="shared" si="28"/>
        <v>0</v>
      </c>
      <c r="J141" s="26">
        <f t="shared" si="29"/>
        <v>0</v>
      </c>
      <c r="K141" s="17"/>
    </row>
    <row r="142" spans="1:11" ht="17.25" customHeight="1">
      <c r="A142" s="18">
        <v>6</v>
      </c>
      <c r="B142" s="19" t="s">
        <v>17</v>
      </c>
      <c r="C142" s="20" t="s">
        <v>11</v>
      </c>
      <c r="D142" s="21">
        <v>4002767968</v>
      </c>
      <c r="E142" s="260"/>
      <c r="F142" s="22"/>
      <c r="G142" s="23"/>
      <c r="H142" s="24">
        <f t="shared" si="27"/>
        <v>0</v>
      </c>
      <c r="I142" s="25">
        <f t="shared" si="28"/>
        <v>0</v>
      </c>
      <c r="J142" s="26">
        <f t="shared" si="29"/>
        <v>0</v>
      </c>
      <c r="K142" s="17"/>
    </row>
    <row r="143" spans="1:11" ht="16.5" customHeight="1">
      <c r="A143" s="18">
        <v>7</v>
      </c>
      <c r="B143" s="19" t="s">
        <v>18</v>
      </c>
      <c r="C143" s="20" t="s">
        <v>11</v>
      </c>
      <c r="D143" s="21">
        <v>4001954249</v>
      </c>
      <c r="E143" s="260"/>
      <c r="F143" s="22"/>
      <c r="G143" s="23"/>
      <c r="H143" s="24">
        <f t="shared" si="27"/>
        <v>0</v>
      </c>
      <c r="I143" s="25">
        <f t="shared" si="28"/>
        <v>0</v>
      </c>
      <c r="J143" s="26">
        <f t="shared" si="29"/>
        <v>0</v>
      </c>
      <c r="K143" s="17"/>
    </row>
    <row r="144" spans="1:11" ht="21.75" customHeight="1">
      <c r="A144" s="18">
        <v>8</v>
      </c>
      <c r="B144" s="19" t="s">
        <v>19</v>
      </c>
      <c r="C144" s="20" t="s">
        <v>11</v>
      </c>
      <c r="D144" s="21">
        <v>4001689984</v>
      </c>
      <c r="E144" s="260"/>
      <c r="F144" s="22"/>
      <c r="G144" s="23"/>
      <c r="H144" s="24">
        <f>G144/1.18</f>
        <v>0</v>
      </c>
      <c r="I144" s="25">
        <f>H144*0.00948</f>
        <v>0</v>
      </c>
      <c r="J144" s="26">
        <f>H144*1.18-I144</f>
        <v>0</v>
      </c>
      <c r="K144" s="17"/>
    </row>
    <row r="145" spans="1:11" ht="29.25" customHeight="1">
      <c r="A145" s="18">
        <v>9</v>
      </c>
      <c r="B145" s="19" t="s">
        <v>20</v>
      </c>
      <c r="C145" s="20" t="s">
        <v>11</v>
      </c>
      <c r="D145" s="27">
        <v>4000461729</v>
      </c>
      <c r="E145" s="260"/>
      <c r="F145" s="22"/>
      <c r="G145" s="23"/>
      <c r="H145" s="24">
        <f>G145/1.18</f>
        <v>0</v>
      </c>
      <c r="I145" s="25">
        <f>H145*0.00948</f>
        <v>0</v>
      </c>
      <c r="J145" s="26">
        <f>H145*1.18-I145</f>
        <v>0</v>
      </c>
      <c r="K145" s="17"/>
    </row>
    <row r="146" spans="1:11" ht="27" customHeight="1">
      <c r="A146" s="18">
        <v>10</v>
      </c>
      <c r="B146" s="28" t="s">
        <v>21</v>
      </c>
      <c r="C146" s="20" t="s">
        <v>11</v>
      </c>
      <c r="D146" s="21">
        <v>4011292231</v>
      </c>
      <c r="E146" s="260"/>
      <c r="F146" s="22"/>
      <c r="G146" s="23"/>
      <c r="H146" s="24">
        <f>G146/1.18</f>
        <v>0</v>
      </c>
      <c r="I146" s="25">
        <f>H146*0.00948</f>
        <v>0</v>
      </c>
      <c r="J146" s="26">
        <f>H146*1.18-I146</f>
        <v>0</v>
      </c>
      <c r="K146" s="17"/>
    </row>
    <row r="147" spans="1:11" ht="26.25" customHeight="1">
      <c r="A147" s="18">
        <v>11</v>
      </c>
      <c r="B147" s="28" t="s">
        <v>22</v>
      </c>
      <c r="C147" s="20" t="s">
        <v>11</v>
      </c>
      <c r="D147" s="21">
        <v>4010993491</v>
      </c>
      <c r="E147" s="260"/>
      <c r="F147" s="22"/>
      <c r="G147" s="23"/>
      <c r="H147" s="24">
        <f>G147/1.18</f>
        <v>0</v>
      </c>
      <c r="I147" s="25">
        <f>H147*0.00948</f>
        <v>0</v>
      </c>
      <c r="J147" s="26">
        <f>H147*1.18-I147</f>
        <v>0</v>
      </c>
      <c r="K147" s="17"/>
    </row>
    <row r="148" spans="1:11" ht="14.25" customHeight="1">
      <c r="A148" s="18">
        <v>12</v>
      </c>
      <c r="B148" s="19" t="s">
        <v>23</v>
      </c>
      <c r="C148" s="20" t="s">
        <v>11</v>
      </c>
      <c r="D148" s="21">
        <v>4002614069</v>
      </c>
      <c r="E148" s="260"/>
      <c r="F148" s="22"/>
      <c r="G148" s="23"/>
      <c r="H148" s="24">
        <f>G148/1.18</f>
        <v>0</v>
      </c>
      <c r="I148" s="25">
        <f>H148*0.00948</f>
        <v>0</v>
      </c>
      <c r="J148" s="26">
        <f>H148*1.18-I148</f>
        <v>0</v>
      </c>
      <c r="K148" s="17"/>
    </row>
    <row r="149" spans="1:11" ht="14.25" customHeight="1" thickBot="1">
      <c r="A149" s="29"/>
      <c r="B149" s="30"/>
      <c r="C149" s="30"/>
      <c r="D149" s="253" t="s">
        <v>24</v>
      </c>
      <c r="E149" s="253"/>
      <c r="F149" s="31">
        <f>F137+F138+F139+F140+F141+F142+F144+F143+F145+F146+F147+F148</f>
        <v>0</v>
      </c>
      <c r="G149" s="32">
        <f>SUM(G137:G148)</f>
        <v>0</v>
      </c>
      <c r="H149" s="33">
        <f>SUM(H137:H148)</f>
        <v>0</v>
      </c>
      <c r="I149" s="33">
        <f>SUM(I137:I148)</f>
        <v>0</v>
      </c>
      <c r="J149" s="34">
        <f>SUM(J137:J148)</f>
        <v>0</v>
      </c>
      <c r="K149" s="17"/>
    </row>
    <row r="150" spans="1:11" ht="22.5" customHeight="1" thickBot="1">
      <c r="A150" s="256"/>
      <c r="B150" s="257"/>
      <c r="C150" s="257"/>
      <c r="D150" s="257"/>
      <c r="E150" s="257"/>
      <c r="F150" s="257"/>
      <c r="G150" s="257"/>
      <c r="H150" s="257"/>
      <c r="I150" s="257"/>
      <c r="J150" s="258"/>
      <c r="K150" s="17"/>
    </row>
    <row r="151" spans="1:11" ht="22.5" customHeight="1">
      <c r="A151" s="8">
        <v>1</v>
      </c>
      <c r="B151" s="9" t="s">
        <v>10</v>
      </c>
      <c r="C151" s="10" t="s">
        <v>11</v>
      </c>
      <c r="D151" s="11">
        <v>4000162740</v>
      </c>
      <c r="E151" s="259" t="s">
        <v>34</v>
      </c>
      <c r="F151" s="12"/>
      <c r="G151" s="13"/>
      <c r="H151" s="14">
        <f t="shared" ref="H151:H157" si="30">G151/1.18</f>
        <v>0</v>
      </c>
      <c r="I151" s="15">
        <f>H151*0.00948</f>
        <v>0</v>
      </c>
      <c r="J151" s="16">
        <f>H151*1.18-I151</f>
        <v>0</v>
      </c>
      <c r="K151" s="17"/>
    </row>
    <row r="152" spans="1:11" ht="22.5" customHeight="1">
      <c r="A152" s="18">
        <v>2</v>
      </c>
      <c r="B152" s="19" t="s">
        <v>13</v>
      </c>
      <c r="C152" s="20" t="s">
        <v>11</v>
      </c>
      <c r="D152" s="21">
        <v>4010993489</v>
      </c>
      <c r="E152" s="260"/>
      <c r="F152" s="22"/>
      <c r="G152" s="23"/>
      <c r="H152" s="24">
        <f t="shared" si="30"/>
        <v>0</v>
      </c>
      <c r="I152" s="25">
        <f t="shared" ref="I152:I157" si="31">H152*0.00948</f>
        <v>0</v>
      </c>
      <c r="J152" s="26">
        <f t="shared" ref="J152:J157" si="32">H152*1.18-I152</f>
        <v>0</v>
      </c>
      <c r="K152" s="17"/>
    </row>
    <row r="153" spans="1:11" ht="29.25" customHeight="1">
      <c r="A153" s="18">
        <v>3</v>
      </c>
      <c r="B153" s="19" t="s">
        <v>14</v>
      </c>
      <c r="C153" s="20" t="s">
        <v>11</v>
      </c>
      <c r="D153" s="21">
        <v>4000102137</v>
      </c>
      <c r="E153" s="260"/>
      <c r="F153" s="22"/>
      <c r="G153" s="23"/>
      <c r="H153" s="24">
        <f t="shared" si="30"/>
        <v>0</v>
      </c>
      <c r="I153" s="25">
        <f t="shared" si="31"/>
        <v>0</v>
      </c>
      <c r="J153" s="26">
        <f t="shared" si="32"/>
        <v>0</v>
      </c>
      <c r="K153" s="17"/>
    </row>
    <row r="154" spans="1:11" ht="22.5" customHeight="1">
      <c r="A154" s="18">
        <v>4</v>
      </c>
      <c r="B154" s="19" t="s">
        <v>15</v>
      </c>
      <c r="C154" s="20" t="s">
        <v>11</v>
      </c>
      <c r="D154" s="21">
        <v>4000199908</v>
      </c>
      <c r="E154" s="260"/>
      <c r="F154" s="22"/>
      <c r="G154" s="23"/>
      <c r="H154" s="24">
        <f t="shared" si="30"/>
        <v>0</v>
      </c>
      <c r="I154" s="25">
        <f t="shared" si="31"/>
        <v>0</v>
      </c>
      <c r="J154" s="26">
        <f t="shared" si="32"/>
        <v>0</v>
      </c>
      <c r="K154" s="17"/>
    </row>
    <row r="155" spans="1:11" ht="22.5" customHeight="1">
      <c r="A155" s="18">
        <v>5</v>
      </c>
      <c r="B155" s="19" t="s">
        <v>16</v>
      </c>
      <c r="C155" s="20" t="s">
        <v>11</v>
      </c>
      <c r="D155" s="21">
        <v>4001913826</v>
      </c>
      <c r="E155" s="260"/>
      <c r="F155" s="22"/>
      <c r="G155" s="23"/>
      <c r="H155" s="24">
        <f t="shared" si="30"/>
        <v>0</v>
      </c>
      <c r="I155" s="25">
        <f t="shared" si="31"/>
        <v>0</v>
      </c>
      <c r="J155" s="26">
        <f t="shared" si="32"/>
        <v>0</v>
      </c>
      <c r="K155" s="17"/>
    </row>
    <row r="156" spans="1:11" ht="22.5" customHeight="1">
      <c r="A156" s="18">
        <v>6</v>
      </c>
      <c r="B156" s="19" t="s">
        <v>17</v>
      </c>
      <c r="C156" s="20" t="s">
        <v>11</v>
      </c>
      <c r="D156" s="21">
        <v>4002767968</v>
      </c>
      <c r="E156" s="260"/>
      <c r="F156" s="22"/>
      <c r="G156" s="23"/>
      <c r="H156" s="24">
        <f t="shared" si="30"/>
        <v>0</v>
      </c>
      <c r="I156" s="25">
        <f t="shared" si="31"/>
        <v>0</v>
      </c>
      <c r="J156" s="26">
        <f t="shared" si="32"/>
        <v>0</v>
      </c>
      <c r="K156" s="17"/>
    </row>
    <row r="157" spans="1:11" ht="22.5" customHeight="1">
      <c r="A157" s="18">
        <v>7</v>
      </c>
      <c r="B157" s="19" t="s">
        <v>18</v>
      </c>
      <c r="C157" s="20" t="s">
        <v>11</v>
      </c>
      <c r="D157" s="21">
        <v>4001954249</v>
      </c>
      <c r="E157" s="260"/>
      <c r="F157" s="22"/>
      <c r="G157" s="23"/>
      <c r="H157" s="24">
        <f t="shared" si="30"/>
        <v>0</v>
      </c>
      <c r="I157" s="25">
        <f t="shared" si="31"/>
        <v>0</v>
      </c>
      <c r="J157" s="26">
        <f t="shared" si="32"/>
        <v>0</v>
      </c>
      <c r="K157" s="17"/>
    </row>
    <row r="158" spans="1:11" ht="22.5" customHeight="1">
      <c r="A158" s="18">
        <v>8</v>
      </c>
      <c r="B158" s="19" t="s">
        <v>19</v>
      </c>
      <c r="C158" s="20" t="s">
        <v>11</v>
      </c>
      <c r="D158" s="21">
        <v>4001689984</v>
      </c>
      <c r="E158" s="260"/>
      <c r="F158" s="22"/>
      <c r="G158" s="23"/>
      <c r="H158" s="24">
        <f>G158/1.18</f>
        <v>0</v>
      </c>
      <c r="I158" s="25">
        <f>H158*0.00948</f>
        <v>0</v>
      </c>
      <c r="J158" s="26">
        <f>H158*1.18-I158</f>
        <v>0</v>
      </c>
      <c r="K158" s="17"/>
    </row>
    <row r="159" spans="1:11" ht="29.25" customHeight="1">
      <c r="A159" s="18">
        <v>9</v>
      </c>
      <c r="B159" s="19" t="s">
        <v>20</v>
      </c>
      <c r="C159" s="20" t="s">
        <v>11</v>
      </c>
      <c r="D159" s="27">
        <v>4000461729</v>
      </c>
      <c r="E159" s="260"/>
      <c r="F159" s="22"/>
      <c r="G159" s="23"/>
      <c r="H159" s="24">
        <f>G159/1.18</f>
        <v>0</v>
      </c>
      <c r="I159" s="25">
        <f>H159*0.00948</f>
        <v>0</v>
      </c>
      <c r="J159" s="26">
        <f>H159*1.18-I159</f>
        <v>0</v>
      </c>
      <c r="K159" s="17"/>
    </row>
    <row r="160" spans="1:11" ht="27.75" customHeight="1">
      <c r="A160" s="18">
        <v>10</v>
      </c>
      <c r="B160" s="28" t="s">
        <v>21</v>
      </c>
      <c r="C160" s="20" t="s">
        <v>11</v>
      </c>
      <c r="D160" s="21">
        <v>4011292231</v>
      </c>
      <c r="E160" s="260"/>
      <c r="F160" s="22"/>
      <c r="G160" s="23"/>
      <c r="H160" s="24">
        <f>G160/1.18</f>
        <v>0</v>
      </c>
      <c r="I160" s="25">
        <f>H160*0.00948</f>
        <v>0</v>
      </c>
      <c r="J160" s="26">
        <f>H160*1.18-I160</f>
        <v>0</v>
      </c>
      <c r="K160" s="17"/>
    </row>
    <row r="161" spans="1:11" ht="28.5" customHeight="1">
      <c r="A161" s="18">
        <v>11</v>
      </c>
      <c r="B161" s="28" t="s">
        <v>22</v>
      </c>
      <c r="C161" s="20" t="s">
        <v>11</v>
      </c>
      <c r="D161" s="21">
        <v>4010993491</v>
      </c>
      <c r="E161" s="260"/>
      <c r="F161" s="22"/>
      <c r="G161" s="23"/>
      <c r="H161" s="24">
        <f>G161/1.18</f>
        <v>0</v>
      </c>
      <c r="I161" s="25">
        <f>H161*0.00948</f>
        <v>0</v>
      </c>
      <c r="J161" s="26">
        <f>H161*1.18-I161</f>
        <v>0</v>
      </c>
      <c r="K161" s="17"/>
    </row>
    <row r="162" spans="1:11" ht="14.25" customHeight="1">
      <c r="A162" s="18">
        <v>12</v>
      </c>
      <c r="B162" s="19" t="s">
        <v>23</v>
      </c>
      <c r="C162" s="20" t="s">
        <v>11</v>
      </c>
      <c r="D162" s="21">
        <v>4002614069</v>
      </c>
      <c r="E162" s="260"/>
      <c r="F162" s="22"/>
      <c r="G162" s="23"/>
      <c r="H162" s="24">
        <f>G162/1.18</f>
        <v>0</v>
      </c>
      <c r="I162" s="25">
        <f>H162*0.00948</f>
        <v>0</v>
      </c>
      <c r="J162" s="26">
        <f>H162*1.18-I162</f>
        <v>0</v>
      </c>
      <c r="K162" s="17"/>
    </row>
    <row r="163" spans="1:11" ht="14.25" customHeight="1" thickBot="1">
      <c r="A163" s="29"/>
      <c r="B163" s="30"/>
      <c r="C163" s="30"/>
      <c r="D163" s="253" t="s">
        <v>24</v>
      </c>
      <c r="E163" s="253"/>
      <c r="F163" s="31">
        <f>F151+F152+F153+F154+F155+F156+F158+F157+F159+F160+F161+F162</f>
        <v>0</v>
      </c>
      <c r="G163" s="32">
        <f>SUM(G151:G162)</f>
        <v>0</v>
      </c>
      <c r="H163" s="33">
        <f>SUM(H151:H162)</f>
        <v>0</v>
      </c>
      <c r="I163" s="33">
        <f>SUM(I151:I162)</f>
        <v>0</v>
      </c>
      <c r="J163" s="34">
        <f>SUM(J151:J162)</f>
        <v>0</v>
      </c>
      <c r="K163" s="17"/>
    </row>
    <row r="164" spans="1:11" ht="14.25" customHeight="1">
      <c r="A164" s="261"/>
      <c r="B164" s="262"/>
      <c r="C164" s="262"/>
      <c r="D164" s="262"/>
      <c r="E164" s="262"/>
      <c r="F164" s="262"/>
      <c r="G164" s="262"/>
      <c r="H164" s="262"/>
      <c r="I164" s="262"/>
      <c r="J164" s="263"/>
      <c r="K164" s="17"/>
    </row>
    <row r="165" spans="1:11" ht="14.25" customHeight="1" thickBot="1">
      <c r="A165" s="264"/>
      <c r="B165" s="265"/>
      <c r="C165" s="265"/>
      <c r="D165" s="265"/>
      <c r="E165" s="265"/>
      <c r="F165" s="265"/>
      <c r="G165" s="265"/>
      <c r="H165" s="265"/>
      <c r="I165" s="265"/>
      <c r="J165" s="266"/>
      <c r="K165" s="17"/>
    </row>
    <row r="166" spans="1:11" ht="14.25" customHeight="1">
      <c r="A166" s="8">
        <v>1</v>
      </c>
      <c r="B166" s="9" t="s">
        <v>10</v>
      </c>
      <c r="C166" s="10" t="s">
        <v>11</v>
      </c>
      <c r="D166" s="11">
        <v>4000162740</v>
      </c>
      <c r="E166" s="259" t="s">
        <v>35</v>
      </c>
      <c r="F166" s="12"/>
      <c r="G166" s="13"/>
      <c r="H166" s="14">
        <f t="shared" ref="H166:H172" si="33">G166/1.18</f>
        <v>0</v>
      </c>
      <c r="I166" s="15">
        <f>H166*0.00948</f>
        <v>0</v>
      </c>
      <c r="J166" s="16">
        <f>H166*1.18-I166</f>
        <v>0</v>
      </c>
      <c r="K166" s="17"/>
    </row>
    <row r="167" spans="1:11" ht="14.25" customHeight="1">
      <c r="A167" s="18">
        <v>2</v>
      </c>
      <c r="B167" s="19" t="s">
        <v>13</v>
      </c>
      <c r="C167" s="20" t="s">
        <v>11</v>
      </c>
      <c r="D167" s="21">
        <v>4010993489</v>
      </c>
      <c r="E167" s="260"/>
      <c r="F167" s="22"/>
      <c r="G167" s="23"/>
      <c r="H167" s="24">
        <f t="shared" si="33"/>
        <v>0</v>
      </c>
      <c r="I167" s="25">
        <f t="shared" ref="I167:I172" si="34">H167*0.00948</f>
        <v>0</v>
      </c>
      <c r="J167" s="26">
        <f t="shared" ref="J167:J172" si="35">H167*1.18-I167</f>
        <v>0</v>
      </c>
      <c r="K167" s="17"/>
    </row>
    <row r="168" spans="1:11" ht="26.25" customHeight="1">
      <c r="A168" s="18">
        <v>3</v>
      </c>
      <c r="B168" s="19" t="s">
        <v>14</v>
      </c>
      <c r="C168" s="20" t="s">
        <v>11</v>
      </c>
      <c r="D168" s="21">
        <v>4000102137</v>
      </c>
      <c r="E168" s="260"/>
      <c r="F168" s="22"/>
      <c r="G168" s="23"/>
      <c r="H168" s="24">
        <f t="shared" si="33"/>
        <v>0</v>
      </c>
      <c r="I168" s="25">
        <f t="shared" si="34"/>
        <v>0</v>
      </c>
      <c r="J168" s="26">
        <f t="shared" si="35"/>
        <v>0</v>
      </c>
      <c r="K168" s="17"/>
    </row>
    <row r="169" spans="1:11" ht="14.25" customHeight="1">
      <c r="A169" s="18">
        <v>4</v>
      </c>
      <c r="B169" s="19" t="s">
        <v>15</v>
      </c>
      <c r="C169" s="20" t="s">
        <v>11</v>
      </c>
      <c r="D169" s="21">
        <v>4000199908</v>
      </c>
      <c r="E169" s="260"/>
      <c r="F169" s="22"/>
      <c r="G169" s="23"/>
      <c r="H169" s="24">
        <f t="shared" si="33"/>
        <v>0</v>
      </c>
      <c r="I169" s="25">
        <f t="shared" si="34"/>
        <v>0</v>
      </c>
      <c r="J169" s="26">
        <f t="shared" si="35"/>
        <v>0</v>
      </c>
      <c r="K169" s="17"/>
    </row>
    <row r="170" spans="1:11" ht="14.25" customHeight="1">
      <c r="A170" s="18">
        <v>5</v>
      </c>
      <c r="B170" s="19" t="s">
        <v>16</v>
      </c>
      <c r="C170" s="20" t="s">
        <v>11</v>
      </c>
      <c r="D170" s="21">
        <v>4001913826</v>
      </c>
      <c r="E170" s="260"/>
      <c r="F170" s="22"/>
      <c r="G170" s="23"/>
      <c r="H170" s="24">
        <f t="shared" si="33"/>
        <v>0</v>
      </c>
      <c r="I170" s="25">
        <f t="shared" si="34"/>
        <v>0</v>
      </c>
      <c r="J170" s="26">
        <f t="shared" si="35"/>
        <v>0</v>
      </c>
      <c r="K170" s="17"/>
    </row>
    <row r="171" spans="1:11" ht="14.25" customHeight="1">
      <c r="A171" s="18">
        <v>6</v>
      </c>
      <c r="B171" s="19" t="s">
        <v>17</v>
      </c>
      <c r="C171" s="20" t="s">
        <v>11</v>
      </c>
      <c r="D171" s="21">
        <v>4002767968</v>
      </c>
      <c r="E171" s="260"/>
      <c r="F171" s="22"/>
      <c r="G171" s="23"/>
      <c r="H171" s="24">
        <f t="shared" si="33"/>
        <v>0</v>
      </c>
      <c r="I171" s="25">
        <f t="shared" si="34"/>
        <v>0</v>
      </c>
      <c r="J171" s="26">
        <f t="shared" si="35"/>
        <v>0</v>
      </c>
      <c r="K171" s="17"/>
    </row>
    <row r="172" spans="1:11" ht="14.25" customHeight="1">
      <c r="A172" s="18">
        <v>7</v>
      </c>
      <c r="B172" s="19" t="s">
        <v>18</v>
      </c>
      <c r="C172" s="20" t="s">
        <v>11</v>
      </c>
      <c r="D172" s="21">
        <v>4001954249</v>
      </c>
      <c r="E172" s="260"/>
      <c r="F172" s="22"/>
      <c r="G172" s="23"/>
      <c r="H172" s="24">
        <f t="shared" si="33"/>
        <v>0</v>
      </c>
      <c r="I172" s="25">
        <f t="shared" si="34"/>
        <v>0</v>
      </c>
      <c r="J172" s="26">
        <f t="shared" si="35"/>
        <v>0</v>
      </c>
      <c r="K172" s="17"/>
    </row>
    <row r="173" spans="1:11" ht="14.25" customHeight="1">
      <c r="A173" s="18">
        <v>8</v>
      </c>
      <c r="B173" s="19" t="s">
        <v>19</v>
      </c>
      <c r="C173" s="20" t="s">
        <v>11</v>
      </c>
      <c r="D173" s="21">
        <v>4001689984</v>
      </c>
      <c r="E173" s="260"/>
      <c r="F173" s="22"/>
      <c r="G173" s="23"/>
      <c r="H173" s="24">
        <f>G173/1.18</f>
        <v>0</v>
      </c>
      <c r="I173" s="25">
        <f>H173*0.00948</f>
        <v>0</v>
      </c>
      <c r="J173" s="26">
        <f>H173*1.18-I173</f>
        <v>0</v>
      </c>
      <c r="K173" s="17"/>
    </row>
    <row r="174" spans="1:11" ht="27.75" customHeight="1">
      <c r="A174" s="18">
        <v>9</v>
      </c>
      <c r="B174" s="19" t="s">
        <v>20</v>
      </c>
      <c r="C174" s="20" t="s">
        <v>11</v>
      </c>
      <c r="D174" s="27">
        <v>4000461729</v>
      </c>
      <c r="E174" s="260"/>
      <c r="F174" s="22"/>
      <c r="G174" s="23"/>
      <c r="H174" s="24">
        <f>G174/1.18</f>
        <v>0</v>
      </c>
      <c r="I174" s="25">
        <f>H174*0.00948</f>
        <v>0</v>
      </c>
      <c r="J174" s="26">
        <f>H174*1.18-I174</f>
        <v>0</v>
      </c>
      <c r="K174" s="17"/>
    </row>
    <row r="175" spans="1:11" ht="26.25" customHeight="1">
      <c r="A175" s="18">
        <v>10</v>
      </c>
      <c r="B175" s="28" t="s">
        <v>21</v>
      </c>
      <c r="C175" s="20" t="s">
        <v>11</v>
      </c>
      <c r="D175" s="21">
        <v>4011292231</v>
      </c>
      <c r="E175" s="260"/>
      <c r="F175" s="22"/>
      <c r="G175" s="23"/>
      <c r="H175" s="24">
        <f>G175/1.18</f>
        <v>0</v>
      </c>
      <c r="I175" s="25">
        <f>H175*0.00948</f>
        <v>0</v>
      </c>
      <c r="J175" s="26">
        <f>H175*1.18-I175</f>
        <v>0</v>
      </c>
      <c r="K175" s="17"/>
    </row>
    <row r="176" spans="1:11" ht="26.25" customHeight="1">
      <c r="A176" s="18">
        <v>11</v>
      </c>
      <c r="B176" s="28" t="s">
        <v>22</v>
      </c>
      <c r="C176" s="20" t="s">
        <v>11</v>
      </c>
      <c r="D176" s="21">
        <v>4010993491</v>
      </c>
      <c r="E176" s="260"/>
      <c r="F176" s="22"/>
      <c r="G176" s="23"/>
      <c r="H176" s="24">
        <f>G176/1.18</f>
        <v>0</v>
      </c>
      <c r="I176" s="25">
        <f>H176*0.00948</f>
        <v>0</v>
      </c>
      <c r="J176" s="26">
        <f>H176*1.18-I176</f>
        <v>0</v>
      </c>
      <c r="K176" s="17"/>
    </row>
    <row r="177" spans="1:11" ht="14.25" customHeight="1">
      <c r="A177" s="18">
        <v>12</v>
      </c>
      <c r="B177" s="19" t="s">
        <v>23</v>
      </c>
      <c r="C177" s="20" t="s">
        <v>11</v>
      </c>
      <c r="D177" s="21">
        <v>4002614069</v>
      </c>
      <c r="E177" s="260"/>
      <c r="F177" s="22"/>
      <c r="G177" s="23"/>
      <c r="H177" s="24">
        <f>G177/1.18</f>
        <v>0</v>
      </c>
      <c r="I177" s="25">
        <f>H177*0.00948</f>
        <v>0</v>
      </c>
      <c r="J177" s="26">
        <f>H177*1.18-I177</f>
        <v>0</v>
      </c>
      <c r="K177" s="17"/>
    </row>
    <row r="178" spans="1:11" ht="14.25" customHeight="1" thickBot="1">
      <c r="A178" s="29"/>
      <c r="B178" s="30"/>
      <c r="C178" s="30"/>
      <c r="D178" s="253" t="s">
        <v>24</v>
      </c>
      <c r="E178" s="253"/>
      <c r="F178" s="31">
        <f>F166+F167+F168+F169+F170+F171+F173+F172+F174+F175+F176+F177</f>
        <v>0</v>
      </c>
      <c r="G178" s="32">
        <f>SUM(G166:G177)</f>
        <v>0</v>
      </c>
      <c r="H178" s="33">
        <f>SUM(H166:H177)</f>
        <v>0</v>
      </c>
      <c r="I178" s="33">
        <f>SUM(I166:I177)</f>
        <v>0</v>
      </c>
      <c r="J178" s="34">
        <f>SUM(J166:J177)</f>
        <v>0</v>
      </c>
      <c r="K178" s="17"/>
    </row>
    <row r="179" spans="1:11" ht="27.75" customHeight="1" thickBot="1">
      <c r="A179" s="254"/>
      <c r="B179" s="220"/>
      <c r="C179" s="220"/>
      <c r="D179" s="220"/>
      <c r="E179" s="220"/>
      <c r="F179" s="220"/>
      <c r="G179" s="220"/>
      <c r="H179" s="220"/>
      <c r="I179" s="220"/>
      <c r="J179" s="255"/>
      <c r="K179" s="17"/>
    </row>
    <row r="180" spans="1:11">
      <c r="A180" s="36"/>
      <c r="B180" s="37"/>
      <c r="C180" s="37"/>
      <c r="D180" s="42"/>
      <c r="E180" s="43" t="s">
        <v>24</v>
      </c>
      <c r="F180" s="160">
        <f>F23+F37+F51+F65+F79+F93+F107+F121+F135+F149+F163+F178</f>
        <v>276580.79000000004</v>
      </c>
      <c r="G180" s="44">
        <f>G23+G37+G51+G65+G79+G93+G107+G121+G135+G149+G163+G178</f>
        <v>1243616.94</v>
      </c>
      <c r="H180" s="44">
        <f>H23+H37+H51+H65+H79+H93+H107+H121+H135+H149+H163+H178</f>
        <v>1036347.4500000001</v>
      </c>
      <c r="I180" s="44">
        <f>I23+I37+I51+I65+I79+I93+I107+I121+I135+I149+I163+I178</f>
        <v>9824.5738260000016</v>
      </c>
      <c r="J180" s="45">
        <f>J23+J37+J51+J65+J79+J93+J107+J121+J135+J149+J163+J178</f>
        <v>1233792.3661739998</v>
      </c>
    </row>
    <row r="181" spans="1:11" ht="15" thickBot="1">
      <c r="A181" s="29"/>
      <c r="B181" s="30"/>
      <c r="C181" s="30"/>
      <c r="D181" s="46"/>
      <c r="E181" s="47"/>
      <c r="F181" s="47"/>
      <c r="G181" s="47"/>
      <c r="H181" s="48"/>
      <c r="I181" s="49"/>
      <c r="J181" s="50"/>
    </row>
    <row r="182" spans="1:11" ht="15" thickBot="1">
      <c r="A182" s="256"/>
      <c r="B182" s="257"/>
      <c r="C182" s="257"/>
      <c r="D182" s="257"/>
      <c r="E182" s="257"/>
      <c r="F182" s="257"/>
      <c r="G182" s="257"/>
      <c r="H182" s="258"/>
      <c r="I182" s="51" t="s">
        <v>36</v>
      </c>
      <c r="J182" s="52">
        <f>G180</f>
        <v>1243616.94</v>
      </c>
    </row>
  </sheetData>
  <mergeCells count="40">
    <mergeCell ref="E67:E78"/>
    <mergeCell ref="D79:E79"/>
    <mergeCell ref="A94:J94"/>
    <mergeCell ref="E95:E106"/>
    <mergeCell ref="E81:E92"/>
    <mergeCell ref="D93:E93"/>
    <mergeCell ref="D51:E51"/>
    <mergeCell ref="A52:J52"/>
    <mergeCell ref="E53:E64"/>
    <mergeCell ref="D65:E65"/>
    <mergeCell ref="A66:J66"/>
    <mergeCell ref="D6:J6"/>
    <mergeCell ref="D8:J8"/>
    <mergeCell ref="E109:E120"/>
    <mergeCell ref="D121:E121"/>
    <mergeCell ref="A122:J122"/>
    <mergeCell ref="B24:J24"/>
    <mergeCell ref="H9:I9"/>
    <mergeCell ref="E11:E22"/>
    <mergeCell ref="D23:E23"/>
    <mergeCell ref="D107:E107"/>
    <mergeCell ref="A108:J108"/>
    <mergeCell ref="A80:J80"/>
    <mergeCell ref="E25:E36"/>
    <mergeCell ref="D37:E37"/>
    <mergeCell ref="A38:J38"/>
    <mergeCell ref="E39:E50"/>
    <mergeCell ref="E123:E134"/>
    <mergeCell ref="D135:E135"/>
    <mergeCell ref="A136:J136"/>
    <mergeCell ref="E137:E148"/>
    <mergeCell ref="D149:E149"/>
    <mergeCell ref="D178:E178"/>
    <mergeCell ref="A179:J179"/>
    <mergeCell ref="A182:H182"/>
    <mergeCell ref="A150:J150"/>
    <mergeCell ref="E151:E162"/>
    <mergeCell ref="D163:E163"/>
    <mergeCell ref="A164:J165"/>
    <mergeCell ref="E166:E177"/>
  </mergeCells>
  <pageMargins left="0.7" right="0.7" top="0.75" bottom="0.75" header="0.3" footer="0.3"/>
  <pageSetup paperSize="9" scale="37" orientation="portrait" r:id="rId1"/>
  <rowBreaks count="1" manualBreakCount="1">
    <brk id="80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71"/>
  <sheetViews>
    <sheetView topLeftCell="A4" zoomScale="70" zoomScaleNormal="70" workbookViewId="0">
      <selection activeCell="B14" sqref="B12:J22"/>
    </sheetView>
  </sheetViews>
  <sheetFormatPr defaultRowHeight="14.4"/>
  <cols>
    <col min="1" max="1" width="5.109375" customWidth="1"/>
    <col min="2" max="2" width="25.33203125" customWidth="1"/>
    <col min="3" max="3" width="12" customWidth="1"/>
    <col min="4" max="4" width="16.33203125" customWidth="1"/>
    <col min="5" max="5" width="11.109375" customWidth="1"/>
    <col min="6" max="6" width="17" customWidth="1"/>
    <col min="7" max="7" width="19.109375" customWidth="1"/>
    <col min="8" max="8" width="18.109375" customWidth="1"/>
    <col min="9" max="9" width="14.88671875" customWidth="1"/>
    <col min="10" max="10" width="18.33203125" customWidth="1"/>
    <col min="257" max="257" width="5.109375" customWidth="1"/>
    <col min="258" max="258" width="25.33203125" customWidth="1"/>
    <col min="259" max="259" width="12" customWidth="1"/>
    <col min="260" max="260" width="16.33203125" customWidth="1"/>
    <col min="261" max="261" width="11.109375" customWidth="1"/>
    <col min="262" max="262" width="17" customWidth="1"/>
    <col min="263" max="263" width="19.109375" customWidth="1"/>
    <col min="264" max="264" width="18.109375" customWidth="1"/>
    <col min="265" max="265" width="14.88671875" customWidth="1"/>
    <col min="266" max="266" width="18.33203125" customWidth="1"/>
    <col min="513" max="513" width="5.109375" customWidth="1"/>
    <col min="514" max="514" width="25.33203125" customWidth="1"/>
    <col min="515" max="515" width="12" customWidth="1"/>
    <col min="516" max="516" width="16.33203125" customWidth="1"/>
    <col min="517" max="517" width="11.109375" customWidth="1"/>
    <col min="518" max="518" width="17" customWidth="1"/>
    <col min="519" max="519" width="19.109375" customWidth="1"/>
    <col min="520" max="520" width="18.109375" customWidth="1"/>
    <col min="521" max="521" width="14.88671875" customWidth="1"/>
    <col min="522" max="522" width="18.33203125" customWidth="1"/>
    <col min="769" max="769" width="5.109375" customWidth="1"/>
    <col min="770" max="770" width="25.33203125" customWidth="1"/>
    <col min="771" max="771" width="12" customWidth="1"/>
    <col min="772" max="772" width="16.33203125" customWidth="1"/>
    <col min="773" max="773" width="11.109375" customWidth="1"/>
    <col min="774" max="774" width="17" customWidth="1"/>
    <col min="775" max="775" width="19.109375" customWidth="1"/>
    <col min="776" max="776" width="18.109375" customWidth="1"/>
    <col min="777" max="777" width="14.88671875" customWidth="1"/>
    <col min="778" max="778" width="18.33203125" customWidth="1"/>
    <col min="1025" max="1025" width="5.109375" customWidth="1"/>
    <col min="1026" max="1026" width="25.33203125" customWidth="1"/>
    <col min="1027" max="1027" width="12" customWidth="1"/>
    <col min="1028" max="1028" width="16.33203125" customWidth="1"/>
    <col min="1029" max="1029" width="11.109375" customWidth="1"/>
    <col min="1030" max="1030" width="17" customWidth="1"/>
    <col min="1031" max="1031" width="19.109375" customWidth="1"/>
    <col min="1032" max="1032" width="18.109375" customWidth="1"/>
    <col min="1033" max="1033" width="14.88671875" customWidth="1"/>
    <col min="1034" max="1034" width="18.33203125" customWidth="1"/>
    <col min="1281" max="1281" width="5.109375" customWidth="1"/>
    <col min="1282" max="1282" width="25.33203125" customWidth="1"/>
    <col min="1283" max="1283" width="12" customWidth="1"/>
    <col min="1284" max="1284" width="16.33203125" customWidth="1"/>
    <col min="1285" max="1285" width="11.109375" customWidth="1"/>
    <col min="1286" max="1286" width="17" customWidth="1"/>
    <col min="1287" max="1287" width="19.109375" customWidth="1"/>
    <col min="1288" max="1288" width="18.109375" customWidth="1"/>
    <col min="1289" max="1289" width="14.88671875" customWidth="1"/>
    <col min="1290" max="1290" width="18.33203125" customWidth="1"/>
    <col min="1537" max="1537" width="5.109375" customWidth="1"/>
    <col min="1538" max="1538" width="25.33203125" customWidth="1"/>
    <col min="1539" max="1539" width="12" customWidth="1"/>
    <col min="1540" max="1540" width="16.33203125" customWidth="1"/>
    <col min="1541" max="1541" width="11.109375" customWidth="1"/>
    <col min="1542" max="1542" width="17" customWidth="1"/>
    <col min="1543" max="1543" width="19.109375" customWidth="1"/>
    <col min="1544" max="1544" width="18.109375" customWidth="1"/>
    <col min="1545" max="1545" width="14.88671875" customWidth="1"/>
    <col min="1546" max="1546" width="18.33203125" customWidth="1"/>
    <col min="1793" max="1793" width="5.109375" customWidth="1"/>
    <col min="1794" max="1794" width="25.33203125" customWidth="1"/>
    <col min="1795" max="1795" width="12" customWidth="1"/>
    <col min="1796" max="1796" width="16.33203125" customWidth="1"/>
    <col min="1797" max="1797" width="11.109375" customWidth="1"/>
    <col min="1798" max="1798" width="17" customWidth="1"/>
    <col min="1799" max="1799" width="19.109375" customWidth="1"/>
    <col min="1800" max="1800" width="18.109375" customWidth="1"/>
    <col min="1801" max="1801" width="14.88671875" customWidth="1"/>
    <col min="1802" max="1802" width="18.33203125" customWidth="1"/>
    <col min="2049" max="2049" width="5.109375" customWidth="1"/>
    <col min="2050" max="2050" width="25.33203125" customWidth="1"/>
    <col min="2051" max="2051" width="12" customWidth="1"/>
    <col min="2052" max="2052" width="16.33203125" customWidth="1"/>
    <col min="2053" max="2053" width="11.109375" customWidth="1"/>
    <col min="2054" max="2054" width="17" customWidth="1"/>
    <col min="2055" max="2055" width="19.109375" customWidth="1"/>
    <col min="2056" max="2056" width="18.109375" customWidth="1"/>
    <col min="2057" max="2057" width="14.88671875" customWidth="1"/>
    <col min="2058" max="2058" width="18.33203125" customWidth="1"/>
    <col min="2305" max="2305" width="5.109375" customWidth="1"/>
    <col min="2306" max="2306" width="25.33203125" customWidth="1"/>
    <col min="2307" max="2307" width="12" customWidth="1"/>
    <col min="2308" max="2308" width="16.33203125" customWidth="1"/>
    <col min="2309" max="2309" width="11.109375" customWidth="1"/>
    <col min="2310" max="2310" width="17" customWidth="1"/>
    <col min="2311" max="2311" width="19.109375" customWidth="1"/>
    <col min="2312" max="2312" width="18.109375" customWidth="1"/>
    <col min="2313" max="2313" width="14.88671875" customWidth="1"/>
    <col min="2314" max="2314" width="18.33203125" customWidth="1"/>
    <col min="2561" max="2561" width="5.109375" customWidth="1"/>
    <col min="2562" max="2562" width="25.33203125" customWidth="1"/>
    <col min="2563" max="2563" width="12" customWidth="1"/>
    <col min="2564" max="2564" width="16.33203125" customWidth="1"/>
    <col min="2565" max="2565" width="11.109375" customWidth="1"/>
    <col min="2566" max="2566" width="17" customWidth="1"/>
    <col min="2567" max="2567" width="19.109375" customWidth="1"/>
    <col min="2568" max="2568" width="18.109375" customWidth="1"/>
    <col min="2569" max="2569" width="14.88671875" customWidth="1"/>
    <col min="2570" max="2570" width="18.33203125" customWidth="1"/>
    <col min="2817" max="2817" width="5.109375" customWidth="1"/>
    <col min="2818" max="2818" width="25.33203125" customWidth="1"/>
    <col min="2819" max="2819" width="12" customWidth="1"/>
    <col min="2820" max="2820" width="16.33203125" customWidth="1"/>
    <col min="2821" max="2821" width="11.109375" customWidth="1"/>
    <col min="2822" max="2822" width="17" customWidth="1"/>
    <col min="2823" max="2823" width="19.109375" customWidth="1"/>
    <col min="2824" max="2824" width="18.109375" customWidth="1"/>
    <col min="2825" max="2825" width="14.88671875" customWidth="1"/>
    <col min="2826" max="2826" width="18.33203125" customWidth="1"/>
    <col min="3073" max="3073" width="5.109375" customWidth="1"/>
    <col min="3074" max="3074" width="25.33203125" customWidth="1"/>
    <col min="3075" max="3075" width="12" customWidth="1"/>
    <col min="3076" max="3076" width="16.33203125" customWidth="1"/>
    <col min="3077" max="3077" width="11.109375" customWidth="1"/>
    <col min="3078" max="3078" width="17" customWidth="1"/>
    <col min="3079" max="3079" width="19.109375" customWidth="1"/>
    <col min="3080" max="3080" width="18.109375" customWidth="1"/>
    <col min="3081" max="3081" width="14.88671875" customWidth="1"/>
    <col min="3082" max="3082" width="18.33203125" customWidth="1"/>
    <col min="3329" max="3329" width="5.109375" customWidth="1"/>
    <col min="3330" max="3330" width="25.33203125" customWidth="1"/>
    <col min="3331" max="3331" width="12" customWidth="1"/>
    <col min="3332" max="3332" width="16.33203125" customWidth="1"/>
    <col min="3333" max="3333" width="11.109375" customWidth="1"/>
    <col min="3334" max="3334" width="17" customWidth="1"/>
    <col min="3335" max="3335" width="19.109375" customWidth="1"/>
    <col min="3336" max="3336" width="18.109375" customWidth="1"/>
    <col min="3337" max="3337" width="14.88671875" customWidth="1"/>
    <col min="3338" max="3338" width="18.33203125" customWidth="1"/>
    <col min="3585" max="3585" width="5.109375" customWidth="1"/>
    <col min="3586" max="3586" width="25.33203125" customWidth="1"/>
    <col min="3587" max="3587" width="12" customWidth="1"/>
    <col min="3588" max="3588" width="16.33203125" customWidth="1"/>
    <col min="3589" max="3589" width="11.109375" customWidth="1"/>
    <col min="3590" max="3590" width="17" customWidth="1"/>
    <col min="3591" max="3591" width="19.109375" customWidth="1"/>
    <col min="3592" max="3592" width="18.109375" customWidth="1"/>
    <col min="3593" max="3593" width="14.88671875" customWidth="1"/>
    <col min="3594" max="3594" width="18.33203125" customWidth="1"/>
    <col min="3841" max="3841" width="5.109375" customWidth="1"/>
    <col min="3842" max="3842" width="25.33203125" customWidth="1"/>
    <col min="3843" max="3843" width="12" customWidth="1"/>
    <col min="3844" max="3844" width="16.33203125" customWidth="1"/>
    <col min="3845" max="3845" width="11.109375" customWidth="1"/>
    <col min="3846" max="3846" width="17" customWidth="1"/>
    <col min="3847" max="3847" width="19.109375" customWidth="1"/>
    <col min="3848" max="3848" width="18.109375" customWidth="1"/>
    <col min="3849" max="3849" width="14.88671875" customWidth="1"/>
    <col min="3850" max="3850" width="18.33203125" customWidth="1"/>
    <col min="4097" max="4097" width="5.109375" customWidth="1"/>
    <col min="4098" max="4098" width="25.33203125" customWidth="1"/>
    <col min="4099" max="4099" width="12" customWidth="1"/>
    <col min="4100" max="4100" width="16.33203125" customWidth="1"/>
    <col min="4101" max="4101" width="11.109375" customWidth="1"/>
    <col min="4102" max="4102" width="17" customWidth="1"/>
    <col min="4103" max="4103" width="19.109375" customWidth="1"/>
    <col min="4104" max="4104" width="18.109375" customWidth="1"/>
    <col min="4105" max="4105" width="14.88671875" customWidth="1"/>
    <col min="4106" max="4106" width="18.33203125" customWidth="1"/>
    <col min="4353" max="4353" width="5.109375" customWidth="1"/>
    <col min="4354" max="4354" width="25.33203125" customWidth="1"/>
    <col min="4355" max="4355" width="12" customWidth="1"/>
    <col min="4356" max="4356" width="16.33203125" customWidth="1"/>
    <col min="4357" max="4357" width="11.109375" customWidth="1"/>
    <col min="4358" max="4358" width="17" customWidth="1"/>
    <col min="4359" max="4359" width="19.109375" customWidth="1"/>
    <col min="4360" max="4360" width="18.109375" customWidth="1"/>
    <col min="4361" max="4361" width="14.88671875" customWidth="1"/>
    <col min="4362" max="4362" width="18.33203125" customWidth="1"/>
    <col min="4609" max="4609" width="5.109375" customWidth="1"/>
    <col min="4610" max="4610" width="25.33203125" customWidth="1"/>
    <col min="4611" max="4611" width="12" customWidth="1"/>
    <col min="4612" max="4612" width="16.33203125" customWidth="1"/>
    <col min="4613" max="4613" width="11.109375" customWidth="1"/>
    <col min="4614" max="4614" width="17" customWidth="1"/>
    <col min="4615" max="4615" width="19.109375" customWidth="1"/>
    <col min="4616" max="4616" width="18.109375" customWidth="1"/>
    <col min="4617" max="4617" width="14.88671875" customWidth="1"/>
    <col min="4618" max="4618" width="18.33203125" customWidth="1"/>
    <col min="4865" max="4865" width="5.109375" customWidth="1"/>
    <col min="4866" max="4866" width="25.33203125" customWidth="1"/>
    <col min="4867" max="4867" width="12" customWidth="1"/>
    <col min="4868" max="4868" width="16.33203125" customWidth="1"/>
    <col min="4869" max="4869" width="11.109375" customWidth="1"/>
    <col min="4870" max="4870" width="17" customWidth="1"/>
    <col min="4871" max="4871" width="19.109375" customWidth="1"/>
    <col min="4872" max="4872" width="18.109375" customWidth="1"/>
    <col min="4873" max="4873" width="14.88671875" customWidth="1"/>
    <col min="4874" max="4874" width="18.33203125" customWidth="1"/>
    <col min="5121" max="5121" width="5.109375" customWidth="1"/>
    <col min="5122" max="5122" width="25.33203125" customWidth="1"/>
    <col min="5123" max="5123" width="12" customWidth="1"/>
    <col min="5124" max="5124" width="16.33203125" customWidth="1"/>
    <col min="5125" max="5125" width="11.109375" customWidth="1"/>
    <col min="5126" max="5126" width="17" customWidth="1"/>
    <col min="5127" max="5127" width="19.109375" customWidth="1"/>
    <col min="5128" max="5128" width="18.109375" customWidth="1"/>
    <col min="5129" max="5129" width="14.88671875" customWidth="1"/>
    <col min="5130" max="5130" width="18.33203125" customWidth="1"/>
    <col min="5377" max="5377" width="5.109375" customWidth="1"/>
    <col min="5378" max="5378" width="25.33203125" customWidth="1"/>
    <col min="5379" max="5379" width="12" customWidth="1"/>
    <col min="5380" max="5380" width="16.33203125" customWidth="1"/>
    <col min="5381" max="5381" width="11.109375" customWidth="1"/>
    <col min="5382" max="5382" width="17" customWidth="1"/>
    <col min="5383" max="5383" width="19.109375" customWidth="1"/>
    <col min="5384" max="5384" width="18.109375" customWidth="1"/>
    <col min="5385" max="5385" width="14.88671875" customWidth="1"/>
    <col min="5386" max="5386" width="18.33203125" customWidth="1"/>
    <col min="5633" max="5633" width="5.109375" customWidth="1"/>
    <col min="5634" max="5634" width="25.33203125" customWidth="1"/>
    <col min="5635" max="5635" width="12" customWidth="1"/>
    <col min="5636" max="5636" width="16.33203125" customWidth="1"/>
    <col min="5637" max="5637" width="11.109375" customWidth="1"/>
    <col min="5638" max="5638" width="17" customWidth="1"/>
    <col min="5639" max="5639" width="19.109375" customWidth="1"/>
    <col min="5640" max="5640" width="18.109375" customWidth="1"/>
    <col min="5641" max="5641" width="14.88671875" customWidth="1"/>
    <col min="5642" max="5642" width="18.33203125" customWidth="1"/>
    <col min="5889" max="5889" width="5.109375" customWidth="1"/>
    <col min="5890" max="5890" width="25.33203125" customWidth="1"/>
    <col min="5891" max="5891" width="12" customWidth="1"/>
    <col min="5892" max="5892" width="16.33203125" customWidth="1"/>
    <col min="5893" max="5893" width="11.109375" customWidth="1"/>
    <col min="5894" max="5894" width="17" customWidth="1"/>
    <col min="5895" max="5895" width="19.109375" customWidth="1"/>
    <col min="5896" max="5896" width="18.109375" customWidth="1"/>
    <col min="5897" max="5897" width="14.88671875" customWidth="1"/>
    <col min="5898" max="5898" width="18.33203125" customWidth="1"/>
    <col min="6145" max="6145" width="5.109375" customWidth="1"/>
    <col min="6146" max="6146" width="25.33203125" customWidth="1"/>
    <col min="6147" max="6147" width="12" customWidth="1"/>
    <col min="6148" max="6148" width="16.33203125" customWidth="1"/>
    <col min="6149" max="6149" width="11.109375" customWidth="1"/>
    <col min="6150" max="6150" width="17" customWidth="1"/>
    <col min="6151" max="6151" width="19.109375" customWidth="1"/>
    <col min="6152" max="6152" width="18.109375" customWidth="1"/>
    <col min="6153" max="6153" width="14.88671875" customWidth="1"/>
    <col min="6154" max="6154" width="18.33203125" customWidth="1"/>
    <col min="6401" max="6401" width="5.109375" customWidth="1"/>
    <col min="6402" max="6402" width="25.33203125" customWidth="1"/>
    <col min="6403" max="6403" width="12" customWidth="1"/>
    <col min="6404" max="6404" width="16.33203125" customWidth="1"/>
    <col min="6405" max="6405" width="11.109375" customWidth="1"/>
    <col min="6406" max="6406" width="17" customWidth="1"/>
    <col min="6407" max="6407" width="19.109375" customWidth="1"/>
    <col min="6408" max="6408" width="18.109375" customWidth="1"/>
    <col min="6409" max="6409" width="14.88671875" customWidth="1"/>
    <col min="6410" max="6410" width="18.33203125" customWidth="1"/>
    <col min="6657" max="6657" width="5.109375" customWidth="1"/>
    <col min="6658" max="6658" width="25.33203125" customWidth="1"/>
    <col min="6659" max="6659" width="12" customWidth="1"/>
    <col min="6660" max="6660" width="16.33203125" customWidth="1"/>
    <col min="6661" max="6661" width="11.109375" customWidth="1"/>
    <col min="6662" max="6662" width="17" customWidth="1"/>
    <col min="6663" max="6663" width="19.109375" customWidth="1"/>
    <col min="6664" max="6664" width="18.109375" customWidth="1"/>
    <col min="6665" max="6665" width="14.88671875" customWidth="1"/>
    <col min="6666" max="6666" width="18.33203125" customWidth="1"/>
    <col min="6913" max="6913" width="5.109375" customWidth="1"/>
    <col min="6914" max="6914" width="25.33203125" customWidth="1"/>
    <col min="6915" max="6915" width="12" customWidth="1"/>
    <col min="6916" max="6916" width="16.33203125" customWidth="1"/>
    <col min="6917" max="6917" width="11.109375" customWidth="1"/>
    <col min="6918" max="6918" width="17" customWidth="1"/>
    <col min="6919" max="6919" width="19.109375" customWidth="1"/>
    <col min="6920" max="6920" width="18.109375" customWidth="1"/>
    <col min="6921" max="6921" width="14.88671875" customWidth="1"/>
    <col min="6922" max="6922" width="18.33203125" customWidth="1"/>
    <col min="7169" max="7169" width="5.109375" customWidth="1"/>
    <col min="7170" max="7170" width="25.33203125" customWidth="1"/>
    <col min="7171" max="7171" width="12" customWidth="1"/>
    <col min="7172" max="7172" width="16.33203125" customWidth="1"/>
    <col min="7173" max="7173" width="11.109375" customWidth="1"/>
    <col min="7174" max="7174" width="17" customWidth="1"/>
    <col min="7175" max="7175" width="19.109375" customWidth="1"/>
    <col min="7176" max="7176" width="18.109375" customWidth="1"/>
    <col min="7177" max="7177" width="14.88671875" customWidth="1"/>
    <col min="7178" max="7178" width="18.33203125" customWidth="1"/>
    <col min="7425" max="7425" width="5.109375" customWidth="1"/>
    <col min="7426" max="7426" width="25.33203125" customWidth="1"/>
    <col min="7427" max="7427" width="12" customWidth="1"/>
    <col min="7428" max="7428" width="16.33203125" customWidth="1"/>
    <col min="7429" max="7429" width="11.109375" customWidth="1"/>
    <col min="7430" max="7430" width="17" customWidth="1"/>
    <col min="7431" max="7431" width="19.109375" customWidth="1"/>
    <col min="7432" max="7432" width="18.109375" customWidth="1"/>
    <col min="7433" max="7433" width="14.88671875" customWidth="1"/>
    <col min="7434" max="7434" width="18.33203125" customWidth="1"/>
    <col min="7681" max="7681" width="5.109375" customWidth="1"/>
    <col min="7682" max="7682" width="25.33203125" customWidth="1"/>
    <col min="7683" max="7683" width="12" customWidth="1"/>
    <col min="7684" max="7684" width="16.33203125" customWidth="1"/>
    <col min="7685" max="7685" width="11.109375" customWidth="1"/>
    <col min="7686" max="7686" width="17" customWidth="1"/>
    <col min="7687" max="7687" width="19.109375" customWidth="1"/>
    <col min="7688" max="7688" width="18.109375" customWidth="1"/>
    <col min="7689" max="7689" width="14.88671875" customWidth="1"/>
    <col min="7690" max="7690" width="18.33203125" customWidth="1"/>
    <col min="7937" max="7937" width="5.109375" customWidth="1"/>
    <col min="7938" max="7938" width="25.33203125" customWidth="1"/>
    <col min="7939" max="7939" width="12" customWidth="1"/>
    <col min="7940" max="7940" width="16.33203125" customWidth="1"/>
    <col min="7941" max="7941" width="11.109375" customWidth="1"/>
    <col min="7942" max="7942" width="17" customWidth="1"/>
    <col min="7943" max="7943" width="19.109375" customWidth="1"/>
    <col min="7944" max="7944" width="18.109375" customWidth="1"/>
    <col min="7945" max="7945" width="14.88671875" customWidth="1"/>
    <col min="7946" max="7946" width="18.33203125" customWidth="1"/>
    <col min="8193" max="8193" width="5.109375" customWidth="1"/>
    <col min="8194" max="8194" width="25.33203125" customWidth="1"/>
    <col min="8195" max="8195" width="12" customWidth="1"/>
    <col min="8196" max="8196" width="16.33203125" customWidth="1"/>
    <col min="8197" max="8197" width="11.109375" customWidth="1"/>
    <col min="8198" max="8198" width="17" customWidth="1"/>
    <col min="8199" max="8199" width="19.109375" customWidth="1"/>
    <col min="8200" max="8200" width="18.109375" customWidth="1"/>
    <col min="8201" max="8201" width="14.88671875" customWidth="1"/>
    <col min="8202" max="8202" width="18.33203125" customWidth="1"/>
    <col min="8449" max="8449" width="5.109375" customWidth="1"/>
    <col min="8450" max="8450" width="25.33203125" customWidth="1"/>
    <col min="8451" max="8451" width="12" customWidth="1"/>
    <col min="8452" max="8452" width="16.33203125" customWidth="1"/>
    <col min="8453" max="8453" width="11.109375" customWidth="1"/>
    <col min="8454" max="8454" width="17" customWidth="1"/>
    <col min="8455" max="8455" width="19.109375" customWidth="1"/>
    <col min="8456" max="8456" width="18.109375" customWidth="1"/>
    <col min="8457" max="8457" width="14.88671875" customWidth="1"/>
    <col min="8458" max="8458" width="18.33203125" customWidth="1"/>
    <col min="8705" max="8705" width="5.109375" customWidth="1"/>
    <col min="8706" max="8706" width="25.33203125" customWidth="1"/>
    <col min="8707" max="8707" width="12" customWidth="1"/>
    <col min="8708" max="8708" width="16.33203125" customWidth="1"/>
    <col min="8709" max="8709" width="11.109375" customWidth="1"/>
    <col min="8710" max="8710" width="17" customWidth="1"/>
    <col min="8711" max="8711" width="19.109375" customWidth="1"/>
    <col min="8712" max="8712" width="18.109375" customWidth="1"/>
    <col min="8713" max="8713" width="14.88671875" customWidth="1"/>
    <col min="8714" max="8714" width="18.33203125" customWidth="1"/>
    <col min="8961" max="8961" width="5.109375" customWidth="1"/>
    <col min="8962" max="8962" width="25.33203125" customWidth="1"/>
    <col min="8963" max="8963" width="12" customWidth="1"/>
    <col min="8964" max="8964" width="16.33203125" customWidth="1"/>
    <col min="8965" max="8965" width="11.109375" customWidth="1"/>
    <col min="8966" max="8966" width="17" customWidth="1"/>
    <col min="8967" max="8967" width="19.109375" customWidth="1"/>
    <col min="8968" max="8968" width="18.109375" customWidth="1"/>
    <col min="8969" max="8969" width="14.88671875" customWidth="1"/>
    <col min="8970" max="8970" width="18.33203125" customWidth="1"/>
    <col min="9217" max="9217" width="5.109375" customWidth="1"/>
    <col min="9218" max="9218" width="25.33203125" customWidth="1"/>
    <col min="9219" max="9219" width="12" customWidth="1"/>
    <col min="9220" max="9220" width="16.33203125" customWidth="1"/>
    <col min="9221" max="9221" width="11.109375" customWidth="1"/>
    <col min="9222" max="9222" width="17" customWidth="1"/>
    <col min="9223" max="9223" width="19.109375" customWidth="1"/>
    <col min="9224" max="9224" width="18.109375" customWidth="1"/>
    <col min="9225" max="9225" width="14.88671875" customWidth="1"/>
    <col min="9226" max="9226" width="18.33203125" customWidth="1"/>
    <col min="9473" max="9473" width="5.109375" customWidth="1"/>
    <col min="9474" max="9474" width="25.33203125" customWidth="1"/>
    <col min="9475" max="9475" width="12" customWidth="1"/>
    <col min="9476" max="9476" width="16.33203125" customWidth="1"/>
    <col min="9477" max="9477" width="11.109375" customWidth="1"/>
    <col min="9478" max="9478" width="17" customWidth="1"/>
    <col min="9479" max="9479" width="19.109375" customWidth="1"/>
    <col min="9480" max="9480" width="18.109375" customWidth="1"/>
    <col min="9481" max="9481" width="14.88671875" customWidth="1"/>
    <col min="9482" max="9482" width="18.33203125" customWidth="1"/>
    <col min="9729" max="9729" width="5.109375" customWidth="1"/>
    <col min="9730" max="9730" width="25.33203125" customWidth="1"/>
    <col min="9731" max="9731" width="12" customWidth="1"/>
    <col min="9732" max="9732" width="16.33203125" customWidth="1"/>
    <col min="9733" max="9733" width="11.109375" customWidth="1"/>
    <col min="9734" max="9734" width="17" customWidth="1"/>
    <col min="9735" max="9735" width="19.109375" customWidth="1"/>
    <col min="9736" max="9736" width="18.109375" customWidth="1"/>
    <col min="9737" max="9737" width="14.88671875" customWidth="1"/>
    <col min="9738" max="9738" width="18.33203125" customWidth="1"/>
    <col min="9985" max="9985" width="5.109375" customWidth="1"/>
    <col min="9986" max="9986" width="25.33203125" customWidth="1"/>
    <col min="9987" max="9987" width="12" customWidth="1"/>
    <col min="9988" max="9988" width="16.33203125" customWidth="1"/>
    <col min="9989" max="9989" width="11.109375" customWidth="1"/>
    <col min="9990" max="9990" width="17" customWidth="1"/>
    <col min="9991" max="9991" width="19.109375" customWidth="1"/>
    <col min="9992" max="9992" width="18.109375" customWidth="1"/>
    <col min="9993" max="9993" width="14.88671875" customWidth="1"/>
    <col min="9994" max="9994" width="18.33203125" customWidth="1"/>
    <col min="10241" max="10241" width="5.109375" customWidth="1"/>
    <col min="10242" max="10242" width="25.33203125" customWidth="1"/>
    <col min="10243" max="10243" width="12" customWidth="1"/>
    <col min="10244" max="10244" width="16.33203125" customWidth="1"/>
    <col min="10245" max="10245" width="11.109375" customWidth="1"/>
    <col min="10246" max="10246" width="17" customWidth="1"/>
    <col min="10247" max="10247" width="19.109375" customWidth="1"/>
    <col min="10248" max="10248" width="18.109375" customWidth="1"/>
    <col min="10249" max="10249" width="14.88671875" customWidth="1"/>
    <col min="10250" max="10250" width="18.33203125" customWidth="1"/>
    <col min="10497" max="10497" width="5.109375" customWidth="1"/>
    <col min="10498" max="10498" width="25.33203125" customWidth="1"/>
    <col min="10499" max="10499" width="12" customWidth="1"/>
    <col min="10500" max="10500" width="16.33203125" customWidth="1"/>
    <col min="10501" max="10501" width="11.109375" customWidth="1"/>
    <col min="10502" max="10502" width="17" customWidth="1"/>
    <col min="10503" max="10503" width="19.109375" customWidth="1"/>
    <col min="10504" max="10504" width="18.109375" customWidth="1"/>
    <col min="10505" max="10505" width="14.88671875" customWidth="1"/>
    <col min="10506" max="10506" width="18.33203125" customWidth="1"/>
    <col min="10753" max="10753" width="5.109375" customWidth="1"/>
    <col min="10754" max="10754" width="25.33203125" customWidth="1"/>
    <col min="10755" max="10755" width="12" customWidth="1"/>
    <col min="10756" max="10756" width="16.33203125" customWidth="1"/>
    <col min="10757" max="10757" width="11.109375" customWidth="1"/>
    <col min="10758" max="10758" width="17" customWidth="1"/>
    <col min="10759" max="10759" width="19.109375" customWidth="1"/>
    <col min="10760" max="10760" width="18.109375" customWidth="1"/>
    <col min="10761" max="10761" width="14.88671875" customWidth="1"/>
    <col min="10762" max="10762" width="18.33203125" customWidth="1"/>
    <col min="11009" max="11009" width="5.109375" customWidth="1"/>
    <col min="11010" max="11010" width="25.33203125" customWidth="1"/>
    <col min="11011" max="11011" width="12" customWidth="1"/>
    <col min="11012" max="11012" width="16.33203125" customWidth="1"/>
    <col min="11013" max="11013" width="11.109375" customWidth="1"/>
    <col min="11014" max="11014" width="17" customWidth="1"/>
    <col min="11015" max="11015" width="19.109375" customWidth="1"/>
    <col min="11016" max="11016" width="18.109375" customWidth="1"/>
    <col min="11017" max="11017" width="14.88671875" customWidth="1"/>
    <col min="11018" max="11018" width="18.33203125" customWidth="1"/>
    <col min="11265" max="11265" width="5.109375" customWidth="1"/>
    <col min="11266" max="11266" width="25.33203125" customWidth="1"/>
    <col min="11267" max="11267" width="12" customWidth="1"/>
    <col min="11268" max="11268" width="16.33203125" customWidth="1"/>
    <col min="11269" max="11269" width="11.109375" customWidth="1"/>
    <col min="11270" max="11270" width="17" customWidth="1"/>
    <col min="11271" max="11271" width="19.109375" customWidth="1"/>
    <col min="11272" max="11272" width="18.109375" customWidth="1"/>
    <col min="11273" max="11273" width="14.88671875" customWidth="1"/>
    <col min="11274" max="11274" width="18.33203125" customWidth="1"/>
    <col min="11521" max="11521" width="5.109375" customWidth="1"/>
    <col min="11522" max="11522" width="25.33203125" customWidth="1"/>
    <col min="11523" max="11523" width="12" customWidth="1"/>
    <col min="11524" max="11524" width="16.33203125" customWidth="1"/>
    <col min="11525" max="11525" width="11.109375" customWidth="1"/>
    <col min="11526" max="11526" width="17" customWidth="1"/>
    <col min="11527" max="11527" width="19.109375" customWidth="1"/>
    <col min="11528" max="11528" width="18.109375" customWidth="1"/>
    <col min="11529" max="11529" width="14.88671875" customWidth="1"/>
    <col min="11530" max="11530" width="18.33203125" customWidth="1"/>
    <col min="11777" max="11777" width="5.109375" customWidth="1"/>
    <col min="11778" max="11778" width="25.33203125" customWidth="1"/>
    <col min="11779" max="11779" width="12" customWidth="1"/>
    <col min="11780" max="11780" width="16.33203125" customWidth="1"/>
    <col min="11781" max="11781" width="11.109375" customWidth="1"/>
    <col min="11782" max="11782" width="17" customWidth="1"/>
    <col min="11783" max="11783" width="19.109375" customWidth="1"/>
    <col min="11784" max="11784" width="18.109375" customWidth="1"/>
    <col min="11785" max="11785" width="14.88671875" customWidth="1"/>
    <col min="11786" max="11786" width="18.33203125" customWidth="1"/>
    <col min="12033" max="12033" width="5.109375" customWidth="1"/>
    <col min="12034" max="12034" width="25.33203125" customWidth="1"/>
    <col min="12035" max="12035" width="12" customWidth="1"/>
    <col min="12036" max="12036" width="16.33203125" customWidth="1"/>
    <col min="12037" max="12037" width="11.109375" customWidth="1"/>
    <col min="12038" max="12038" width="17" customWidth="1"/>
    <col min="12039" max="12039" width="19.109375" customWidth="1"/>
    <col min="12040" max="12040" width="18.109375" customWidth="1"/>
    <col min="12041" max="12041" width="14.88671875" customWidth="1"/>
    <col min="12042" max="12042" width="18.33203125" customWidth="1"/>
    <col min="12289" max="12289" width="5.109375" customWidth="1"/>
    <col min="12290" max="12290" width="25.33203125" customWidth="1"/>
    <col min="12291" max="12291" width="12" customWidth="1"/>
    <col min="12292" max="12292" width="16.33203125" customWidth="1"/>
    <col min="12293" max="12293" width="11.109375" customWidth="1"/>
    <col min="12294" max="12294" width="17" customWidth="1"/>
    <col min="12295" max="12295" width="19.109375" customWidth="1"/>
    <col min="12296" max="12296" width="18.109375" customWidth="1"/>
    <col min="12297" max="12297" width="14.88671875" customWidth="1"/>
    <col min="12298" max="12298" width="18.33203125" customWidth="1"/>
    <col min="12545" max="12545" width="5.109375" customWidth="1"/>
    <col min="12546" max="12546" width="25.33203125" customWidth="1"/>
    <col min="12547" max="12547" width="12" customWidth="1"/>
    <col min="12548" max="12548" width="16.33203125" customWidth="1"/>
    <col min="12549" max="12549" width="11.109375" customWidth="1"/>
    <col min="12550" max="12550" width="17" customWidth="1"/>
    <col min="12551" max="12551" width="19.109375" customWidth="1"/>
    <col min="12552" max="12552" width="18.109375" customWidth="1"/>
    <col min="12553" max="12553" width="14.88671875" customWidth="1"/>
    <col min="12554" max="12554" width="18.33203125" customWidth="1"/>
    <col min="12801" max="12801" width="5.109375" customWidth="1"/>
    <col min="12802" max="12802" width="25.33203125" customWidth="1"/>
    <col min="12803" max="12803" width="12" customWidth="1"/>
    <col min="12804" max="12804" width="16.33203125" customWidth="1"/>
    <col min="12805" max="12805" width="11.109375" customWidth="1"/>
    <col min="12806" max="12806" width="17" customWidth="1"/>
    <col min="12807" max="12807" width="19.109375" customWidth="1"/>
    <col min="12808" max="12808" width="18.109375" customWidth="1"/>
    <col min="12809" max="12809" width="14.88671875" customWidth="1"/>
    <col min="12810" max="12810" width="18.33203125" customWidth="1"/>
    <col min="13057" max="13057" width="5.109375" customWidth="1"/>
    <col min="13058" max="13058" width="25.33203125" customWidth="1"/>
    <col min="13059" max="13059" width="12" customWidth="1"/>
    <col min="13060" max="13060" width="16.33203125" customWidth="1"/>
    <col min="13061" max="13061" width="11.109375" customWidth="1"/>
    <col min="13062" max="13062" width="17" customWidth="1"/>
    <col min="13063" max="13063" width="19.109375" customWidth="1"/>
    <col min="13064" max="13064" width="18.109375" customWidth="1"/>
    <col min="13065" max="13065" width="14.88671875" customWidth="1"/>
    <col min="13066" max="13066" width="18.33203125" customWidth="1"/>
    <col min="13313" max="13313" width="5.109375" customWidth="1"/>
    <col min="13314" max="13314" width="25.33203125" customWidth="1"/>
    <col min="13315" max="13315" width="12" customWidth="1"/>
    <col min="13316" max="13316" width="16.33203125" customWidth="1"/>
    <col min="13317" max="13317" width="11.109375" customWidth="1"/>
    <col min="13318" max="13318" width="17" customWidth="1"/>
    <col min="13319" max="13319" width="19.109375" customWidth="1"/>
    <col min="13320" max="13320" width="18.109375" customWidth="1"/>
    <col min="13321" max="13321" width="14.88671875" customWidth="1"/>
    <col min="13322" max="13322" width="18.33203125" customWidth="1"/>
    <col min="13569" max="13569" width="5.109375" customWidth="1"/>
    <col min="13570" max="13570" width="25.33203125" customWidth="1"/>
    <col min="13571" max="13571" width="12" customWidth="1"/>
    <col min="13572" max="13572" width="16.33203125" customWidth="1"/>
    <col min="13573" max="13573" width="11.109375" customWidth="1"/>
    <col min="13574" max="13574" width="17" customWidth="1"/>
    <col min="13575" max="13575" width="19.109375" customWidth="1"/>
    <col min="13576" max="13576" width="18.109375" customWidth="1"/>
    <col min="13577" max="13577" width="14.88671875" customWidth="1"/>
    <col min="13578" max="13578" width="18.33203125" customWidth="1"/>
    <col min="13825" max="13825" width="5.109375" customWidth="1"/>
    <col min="13826" max="13826" width="25.33203125" customWidth="1"/>
    <col min="13827" max="13827" width="12" customWidth="1"/>
    <col min="13828" max="13828" width="16.33203125" customWidth="1"/>
    <col min="13829" max="13829" width="11.109375" customWidth="1"/>
    <col min="13830" max="13830" width="17" customWidth="1"/>
    <col min="13831" max="13831" width="19.109375" customWidth="1"/>
    <col min="13832" max="13832" width="18.109375" customWidth="1"/>
    <col min="13833" max="13833" width="14.88671875" customWidth="1"/>
    <col min="13834" max="13834" width="18.33203125" customWidth="1"/>
    <col min="14081" max="14081" width="5.109375" customWidth="1"/>
    <col min="14082" max="14082" width="25.33203125" customWidth="1"/>
    <col min="14083" max="14083" width="12" customWidth="1"/>
    <col min="14084" max="14084" width="16.33203125" customWidth="1"/>
    <col min="14085" max="14085" width="11.109375" customWidth="1"/>
    <col min="14086" max="14086" width="17" customWidth="1"/>
    <col min="14087" max="14087" width="19.109375" customWidth="1"/>
    <col min="14088" max="14088" width="18.109375" customWidth="1"/>
    <col min="14089" max="14089" width="14.88671875" customWidth="1"/>
    <col min="14090" max="14090" width="18.33203125" customWidth="1"/>
    <col min="14337" max="14337" width="5.109375" customWidth="1"/>
    <col min="14338" max="14338" width="25.33203125" customWidth="1"/>
    <col min="14339" max="14339" width="12" customWidth="1"/>
    <col min="14340" max="14340" width="16.33203125" customWidth="1"/>
    <col min="14341" max="14341" width="11.109375" customWidth="1"/>
    <col min="14342" max="14342" width="17" customWidth="1"/>
    <col min="14343" max="14343" width="19.109375" customWidth="1"/>
    <col min="14344" max="14344" width="18.109375" customWidth="1"/>
    <col min="14345" max="14345" width="14.88671875" customWidth="1"/>
    <col min="14346" max="14346" width="18.33203125" customWidth="1"/>
    <col min="14593" max="14593" width="5.109375" customWidth="1"/>
    <col min="14594" max="14594" width="25.33203125" customWidth="1"/>
    <col min="14595" max="14595" width="12" customWidth="1"/>
    <col min="14596" max="14596" width="16.33203125" customWidth="1"/>
    <col min="14597" max="14597" width="11.109375" customWidth="1"/>
    <col min="14598" max="14598" width="17" customWidth="1"/>
    <col min="14599" max="14599" width="19.109375" customWidth="1"/>
    <col min="14600" max="14600" width="18.109375" customWidth="1"/>
    <col min="14601" max="14601" width="14.88671875" customWidth="1"/>
    <col min="14602" max="14602" width="18.33203125" customWidth="1"/>
    <col min="14849" max="14849" width="5.109375" customWidth="1"/>
    <col min="14850" max="14850" width="25.33203125" customWidth="1"/>
    <col min="14851" max="14851" width="12" customWidth="1"/>
    <col min="14852" max="14852" width="16.33203125" customWidth="1"/>
    <col min="14853" max="14853" width="11.109375" customWidth="1"/>
    <col min="14854" max="14854" width="17" customWidth="1"/>
    <col min="14855" max="14855" width="19.109375" customWidth="1"/>
    <col min="14856" max="14856" width="18.109375" customWidth="1"/>
    <col min="14857" max="14857" width="14.88671875" customWidth="1"/>
    <col min="14858" max="14858" width="18.33203125" customWidth="1"/>
    <col min="15105" max="15105" width="5.109375" customWidth="1"/>
    <col min="15106" max="15106" width="25.33203125" customWidth="1"/>
    <col min="15107" max="15107" width="12" customWidth="1"/>
    <col min="15108" max="15108" width="16.33203125" customWidth="1"/>
    <col min="15109" max="15109" width="11.109375" customWidth="1"/>
    <col min="15110" max="15110" width="17" customWidth="1"/>
    <col min="15111" max="15111" width="19.109375" customWidth="1"/>
    <col min="15112" max="15112" width="18.109375" customWidth="1"/>
    <col min="15113" max="15113" width="14.88671875" customWidth="1"/>
    <col min="15114" max="15114" width="18.33203125" customWidth="1"/>
    <col min="15361" max="15361" width="5.109375" customWidth="1"/>
    <col min="15362" max="15362" width="25.33203125" customWidth="1"/>
    <col min="15363" max="15363" width="12" customWidth="1"/>
    <col min="15364" max="15364" width="16.33203125" customWidth="1"/>
    <col min="15365" max="15365" width="11.109375" customWidth="1"/>
    <col min="15366" max="15366" width="17" customWidth="1"/>
    <col min="15367" max="15367" width="19.109375" customWidth="1"/>
    <col min="15368" max="15368" width="18.109375" customWidth="1"/>
    <col min="15369" max="15369" width="14.88671875" customWidth="1"/>
    <col min="15370" max="15370" width="18.33203125" customWidth="1"/>
    <col min="15617" max="15617" width="5.109375" customWidth="1"/>
    <col min="15618" max="15618" width="25.33203125" customWidth="1"/>
    <col min="15619" max="15619" width="12" customWidth="1"/>
    <col min="15620" max="15620" width="16.33203125" customWidth="1"/>
    <col min="15621" max="15621" width="11.109375" customWidth="1"/>
    <col min="15622" max="15622" width="17" customWidth="1"/>
    <col min="15623" max="15623" width="19.109375" customWidth="1"/>
    <col min="15624" max="15624" width="18.109375" customWidth="1"/>
    <col min="15625" max="15625" width="14.88671875" customWidth="1"/>
    <col min="15626" max="15626" width="18.33203125" customWidth="1"/>
    <col min="15873" max="15873" width="5.109375" customWidth="1"/>
    <col min="15874" max="15874" width="25.33203125" customWidth="1"/>
    <col min="15875" max="15875" width="12" customWidth="1"/>
    <col min="15876" max="15876" width="16.33203125" customWidth="1"/>
    <col min="15877" max="15877" width="11.109375" customWidth="1"/>
    <col min="15878" max="15878" width="17" customWidth="1"/>
    <col min="15879" max="15879" width="19.109375" customWidth="1"/>
    <col min="15880" max="15880" width="18.109375" customWidth="1"/>
    <col min="15881" max="15881" width="14.88671875" customWidth="1"/>
    <col min="15882" max="15882" width="18.33203125" customWidth="1"/>
    <col min="16129" max="16129" width="5.109375" customWidth="1"/>
    <col min="16130" max="16130" width="25.33203125" customWidth="1"/>
    <col min="16131" max="16131" width="12" customWidth="1"/>
    <col min="16132" max="16132" width="16.33203125" customWidth="1"/>
    <col min="16133" max="16133" width="11.109375" customWidth="1"/>
    <col min="16134" max="16134" width="17" customWidth="1"/>
    <col min="16135" max="16135" width="19.109375" customWidth="1"/>
    <col min="16136" max="16136" width="18.109375" customWidth="1"/>
    <col min="16137" max="16137" width="14.88671875" customWidth="1"/>
    <col min="16138" max="16138" width="18.33203125" customWidth="1"/>
  </cols>
  <sheetData>
    <row r="1" spans="1:11">
      <c r="D1" s="1"/>
      <c r="E1" s="1"/>
      <c r="F1" s="1"/>
      <c r="G1" s="1"/>
      <c r="H1" s="1"/>
      <c r="I1" s="1"/>
      <c r="J1" s="1"/>
    </row>
    <row r="2" spans="1:11">
      <c r="D2" s="1"/>
      <c r="E2" s="1"/>
      <c r="F2" s="1"/>
      <c r="G2" s="1"/>
      <c r="H2" s="1"/>
      <c r="I2" s="1"/>
      <c r="J2" s="1"/>
    </row>
    <row r="3" spans="1:11">
      <c r="D3" s="2"/>
      <c r="E3" s="2"/>
      <c r="F3" s="2"/>
      <c r="G3" s="2"/>
      <c r="H3" s="2"/>
      <c r="I3" s="2"/>
      <c r="J3" s="2"/>
    </row>
    <row r="4" spans="1:11">
      <c r="D4" s="2"/>
      <c r="E4" s="2"/>
      <c r="F4" s="2"/>
      <c r="G4" s="2"/>
      <c r="H4" s="2"/>
      <c r="I4" s="2"/>
      <c r="J4" s="2"/>
    </row>
    <row r="5" spans="1:11">
      <c r="D5" s="2"/>
      <c r="E5" s="2"/>
      <c r="F5" s="2"/>
      <c r="G5" s="2"/>
      <c r="H5" s="2"/>
      <c r="I5" s="2"/>
      <c r="J5" s="2"/>
    </row>
    <row r="6" spans="1:11">
      <c r="B6" s="284" t="s">
        <v>81</v>
      </c>
      <c r="C6" s="284"/>
      <c r="D6" s="284"/>
      <c r="E6" s="284"/>
      <c r="F6" s="284"/>
      <c r="G6" s="284"/>
      <c r="H6" s="284"/>
      <c r="I6" s="284"/>
      <c r="J6" s="284"/>
    </row>
    <row r="7" spans="1:11">
      <c r="D7" s="3"/>
      <c r="E7" s="3"/>
      <c r="F7" s="3"/>
      <c r="G7" s="3"/>
      <c r="H7" s="3"/>
      <c r="I7" s="3"/>
      <c r="J7" s="3"/>
    </row>
    <row r="8" spans="1:11">
      <c r="B8" s="283" t="s">
        <v>126</v>
      </c>
      <c r="C8" s="283"/>
      <c r="D8" s="283"/>
      <c r="E8" s="283"/>
      <c r="F8" s="283"/>
      <c r="G8" s="283"/>
      <c r="H8" s="283"/>
      <c r="I8" s="283"/>
      <c r="J8" s="283"/>
    </row>
    <row r="9" spans="1:11">
      <c r="D9" s="2"/>
      <c r="E9" s="1"/>
      <c r="F9" s="1"/>
      <c r="G9" s="1"/>
      <c r="H9" s="269"/>
      <c r="I9" s="269"/>
      <c r="J9" s="4"/>
    </row>
    <row r="10" spans="1:11" ht="15" thickBot="1">
      <c r="D10" s="53"/>
      <c r="E10" s="53"/>
      <c r="F10" s="53"/>
      <c r="G10" s="53"/>
      <c r="H10" s="53"/>
      <c r="I10" s="53"/>
      <c r="J10" s="53"/>
    </row>
    <row r="11" spans="1:11" ht="47.25" customHeight="1" thickBot="1">
      <c r="A11" s="54" t="s">
        <v>0</v>
      </c>
      <c r="B11" s="6" t="s">
        <v>1</v>
      </c>
      <c r="C11" s="6" t="s">
        <v>2</v>
      </c>
      <c r="D11" s="6" t="s">
        <v>37</v>
      </c>
      <c r="E11" s="6" t="s">
        <v>4</v>
      </c>
      <c r="F11" s="6" t="s">
        <v>38</v>
      </c>
      <c r="G11" s="6" t="s">
        <v>6</v>
      </c>
      <c r="H11" s="6" t="s">
        <v>7</v>
      </c>
      <c r="I11" s="6" t="s">
        <v>8</v>
      </c>
      <c r="J11" s="7" t="s">
        <v>9</v>
      </c>
    </row>
    <row r="12" spans="1:11" ht="15" customHeight="1" thickBot="1">
      <c r="A12" s="55">
        <v>1</v>
      </c>
      <c r="B12" s="37" t="s">
        <v>10</v>
      </c>
      <c r="C12" s="37" t="s">
        <v>11</v>
      </c>
      <c r="D12" s="56" t="s">
        <v>39</v>
      </c>
      <c r="E12" s="275" t="s">
        <v>12</v>
      </c>
      <c r="F12" s="57">
        <v>9429.8179999999993</v>
      </c>
      <c r="G12" s="38">
        <v>117655.18</v>
      </c>
      <c r="H12" s="39">
        <f>G12/1.2</f>
        <v>98045.983333333337</v>
      </c>
      <c r="I12" s="40">
        <f>H12*0.00948</f>
        <v>929.47592200000008</v>
      </c>
      <c r="J12" s="41">
        <f>H12*1.2-I12</f>
        <v>116725.70407800001</v>
      </c>
      <c r="K12" s="17"/>
    </row>
    <row r="13" spans="1:11" ht="15" customHeight="1" thickBot="1">
      <c r="A13" s="58">
        <v>2</v>
      </c>
      <c r="B13" s="20" t="s">
        <v>13</v>
      </c>
      <c r="C13" s="20" t="s">
        <v>11</v>
      </c>
      <c r="D13" s="59" t="s">
        <v>40</v>
      </c>
      <c r="E13" s="260"/>
      <c r="F13" s="57">
        <v>3307.9389999999999</v>
      </c>
      <c r="G13" s="38">
        <v>41304.26</v>
      </c>
      <c r="H13" s="39">
        <f t="shared" ref="H13:H22" si="0">G13/1.2</f>
        <v>34420.216666666667</v>
      </c>
      <c r="I13" s="40">
        <f t="shared" ref="I13:I22" si="1">H13*0.00948</f>
        <v>326.30365400000005</v>
      </c>
      <c r="J13" s="41">
        <f t="shared" ref="J13:J22" si="2">H13*1.2-I13</f>
        <v>40977.956345999999</v>
      </c>
      <c r="K13" s="17"/>
    </row>
    <row r="14" spans="1:11" ht="15" customHeight="1" thickBot="1">
      <c r="A14" s="58">
        <v>3</v>
      </c>
      <c r="B14" s="20" t="s">
        <v>16</v>
      </c>
      <c r="C14" s="20" t="s">
        <v>11</v>
      </c>
      <c r="D14" s="59" t="s">
        <v>41</v>
      </c>
      <c r="E14" s="260"/>
      <c r="F14" s="57">
        <v>8671.2170000000006</v>
      </c>
      <c r="G14" s="38">
        <v>108190.19</v>
      </c>
      <c r="H14" s="39">
        <f t="shared" si="0"/>
        <v>90158.491666666669</v>
      </c>
      <c r="I14" s="40">
        <f t="shared" si="1"/>
        <v>854.7025010000001</v>
      </c>
      <c r="J14" s="41">
        <f t="shared" si="2"/>
        <v>107335.487499</v>
      </c>
      <c r="K14" s="17"/>
    </row>
    <row r="15" spans="1:11" ht="15" customHeight="1" thickBot="1">
      <c r="A15" s="58">
        <v>4</v>
      </c>
      <c r="B15" s="20" t="s">
        <v>42</v>
      </c>
      <c r="C15" s="20" t="s">
        <v>11</v>
      </c>
      <c r="D15" s="59" t="s">
        <v>43</v>
      </c>
      <c r="E15" s="260"/>
      <c r="F15" s="57">
        <v>2654.7060000000001</v>
      </c>
      <c r="G15" s="38">
        <v>33147.74</v>
      </c>
      <c r="H15" s="39">
        <f t="shared" si="0"/>
        <v>27623.116666666665</v>
      </c>
      <c r="I15" s="40">
        <f t="shared" si="1"/>
        <v>261.86714599999999</v>
      </c>
      <c r="J15" s="41">
        <f t="shared" si="2"/>
        <v>32885.872854000001</v>
      </c>
      <c r="K15" s="17"/>
    </row>
    <row r="16" spans="1:11" ht="15" customHeight="1" thickBot="1">
      <c r="A16" s="58">
        <v>5</v>
      </c>
      <c r="B16" s="20" t="s">
        <v>15</v>
      </c>
      <c r="C16" s="20" t="s">
        <v>11</v>
      </c>
      <c r="D16" s="59" t="s">
        <v>44</v>
      </c>
      <c r="E16" s="260"/>
      <c r="F16" s="57">
        <v>9331.0766000000003</v>
      </c>
      <c r="G16" s="38">
        <v>116423.21</v>
      </c>
      <c r="H16" s="39">
        <f t="shared" si="0"/>
        <v>97019.341666666674</v>
      </c>
      <c r="I16" s="40">
        <f t="shared" si="1"/>
        <v>919.74335900000017</v>
      </c>
      <c r="J16" s="41">
        <f t="shared" si="2"/>
        <v>115503.46664100001</v>
      </c>
      <c r="K16" s="17"/>
    </row>
    <row r="17" spans="1:11" ht="15" customHeight="1" thickBot="1">
      <c r="A17" s="58">
        <v>6</v>
      </c>
      <c r="B17" s="20" t="s">
        <v>45</v>
      </c>
      <c r="C17" s="20" t="s">
        <v>11</v>
      </c>
      <c r="D17" s="60" t="s">
        <v>46</v>
      </c>
      <c r="E17" s="260"/>
      <c r="F17" s="57"/>
      <c r="G17" s="38"/>
      <c r="H17" s="39">
        <f t="shared" si="0"/>
        <v>0</v>
      </c>
      <c r="I17" s="40">
        <f t="shared" si="1"/>
        <v>0</v>
      </c>
      <c r="J17" s="41">
        <f t="shared" si="2"/>
        <v>0</v>
      </c>
      <c r="K17" s="17"/>
    </row>
    <row r="18" spans="1:11" ht="15" customHeight="1" thickBot="1">
      <c r="A18" s="58">
        <v>7</v>
      </c>
      <c r="B18" s="20" t="s">
        <v>18</v>
      </c>
      <c r="C18" s="20" t="s">
        <v>11</v>
      </c>
      <c r="D18" s="59" t="s">
        <v>47</v>
      </c>
      <c r="E18" s="260"/>
      <c r="F18" s="57">
        <v>1834.3140000000001</v>
      </c>
      <c r="G18" s="38">
        <v>22886.6</v>
      </c>
      <c r="H18" s="39">
        <f t="shared" si="0"/>
        <v>19072.166666666668</v>
      </c>
      <c r="I18" s="40">
        <f t="shared" si="1"/>
        <v>180.80414000000002</v>
      </c>
      <c r="J18" s="41">
        <f t="shared" si="2"/>
        <v>22705.795860000002</v>
      </c>
      <c r="K18" s="17"/>
    </row>
    <row r="19" spans="1:11" ht="15" customHeight="1" thickBot="1">
      <c r="A19" s="58">
        <v>8</v>
      </c>
      <c r="B19" s="20" t="s">
        <v>48</v>
      </c>
      <c r="C19" s="20" t="s">
        <v>11</v>
      </c>
      <c r="D19" s="60" t="s">
        <v>49</v>
      </c>
      <c r="E19" s="260"/>
      <c r="F19" s="57">
        <v>3419.9760000000001</v>
      </c>
      <c r="G19" s="38">
        <v>42703.199999999997</v>
      </c>
      <c r="H19" s="39">
        <f t="shared" si="0"/>
        <v>35586</v>
      </c>
      <c r="I19" s="40">
        <f t="shared" si="1"/>
        <v>337.35527999999999</v>
      </c>
      <c r="J19" s="41">
        <f t="shared" si="2"/>
        <v>42365.844719999994</v>
      </c>
      <c r="K19" s="17"/>
    </row>
    <row r="20" spans="1:11" ht="15" customHeight="1" thickBot="1">
      <c r="A20" s="58">
        <v>9</v>
      </c>
      <c r="B20" s="20" t="s">
        <v>50</v>
      </c>
      <c r="C20" s="20" t="s">
        <v>51</v>
      </c>
      <c r="D20" s="59" t="s">
        <v>52</v>
      </c>
      <c r="E20" s="260"/>
      <c r="F20" s="57">
        <v>4911.7790000000005</v>
      </c>
      <c r="G20" s="38">
        <v>49704.76</v>
      </c>
      <c r="H20" s="39">
        <f t="shared" si="0"/>
        <v>41420.633333333339</v>
      </c>
      <c r="I20" s="40">
        <f t="shared" si="1"/>
        <v>392.6676040000001</v>
      </c>
      <c r="J20" s="41">
        <f t="shared" si="2"/>
        <v>49312.092396</v>
      </c>
      <c r="K20" s="17"/>
    </row>
    <row r="21" spans="1:11" ht="15" customHeight="1" thickBot="1">
      <c r="A21" s="58">
        <v>10</v>
      </c>
      <c r="B21" s="20" t="s">
        <v>53</v>
      </c>
      <c r="C21" s="20" t="s">
        <v>51</v>
      </c>
      <c r="D21" s="59" t="s">
        <v>54</v>
      </c>
      <c r="E21" s="260"/>
      <c r="F21" s="57">
        <v>7995.6130000000003</v>
      </c>
      <c r="G21" s="38">
        <v>80832.89</v>
      </c>
      <c r="H21" s="39">
        <f t="shared" si="0"/>
        <v>67360.741666666669</v>
      </c>
      <c r="I21" s="40">
        <f t="shared" si="1"/>
        <v>638.57983100000001</v>
      </c>
      <c r="J21" s="41">
        <f t="shared" si="2"/>
        <v>80194.310169000004</v>
      </c>
      <c r="K21" s="17"/>
    </row>
    <row r="22" spans="1:11" ht="15" customHeight="1">
      <c r="A22" s="58">
        <v>11</v>
      </c>
      <c r="B22" s="20" t="s">
        <v>55</v>
      </c>
      <c r="C22" s="20" t="s">
        <v>11</v>
      </c>
      <c r="D22" s="59"/>
      <c r="E22" s="260"/>
      <c r="F22" s="22"/>
      <c r="G22" s="38"/>
      <c r="H22" s="39">
        <f t="shared" si="0"/>
        <v>0</v>
      </c>
      <c r="I22" s="40">
        <f t="shared" si="1"/>
        <v>0</v>
      </c>
      <c r="J22" s="41">
        <f t="shared" si="2"/>
        <v>0</v>
      </c>
      <c r="K22" s="17"/>
    </row>
    <row r="23" spans="1:11" ht="15" customHeight="1" thickBot="1">
      <c r="A23" s="61"/>
      <c r="B23" s="30"/>
      <c r="C23" s="30"/>
      <c r="D23" s="273" t="s">
        <v>24</v>
      </c>
      <c r="E23" s="274"/>
      <c r="F23" s="62">
        <f>F12+F13+F14+F15+F16+F17+F18+F19+F20+F21+F22</f>
        <v>51556.438600000001</v>
      </c>
      <c r="G23" s="32">
        <f>SUM(G12:G22)</f>
        <v>612848.03</v>
      </c>
      <c r="H23" s="33">
        <f>SUM(H12:H22)</f>
        <v>510706.69166666677</v>
      </c>
      <c r="I23" s="33">
        <f>SUM(I12:I22)</f>
        <v>4841.4994370000004</v>
      </c>
      <c r="J23" s="34">
        <f>SUM(J12:J22)</f>
        <v>608006.53056300012</v>
      </c>
      <c r="K23" s="17"/>
    </row>
    <row r="24" spans="1:11" ht="15" thickBot="1">
      <c r="A24" s="257"/>
      <c r="B24" s="257"/>
      <c r="C24" s="257"/>
      <c r="D24" s="257"/>
      <c r="E24" s="257"/>
      <c r="F24" s="257"/>
      <c r="G24" s="257"/>
      <c r="H24" s="257"/>
      <c r="I24" s="257"/>
      <c r="J24" s="276"/>
      <c r="K24" s="17"/>
    </row>
    <row r="25" spans="1:11" ht="15" thickBot="1">
      <c r="A25" s="55">
        <v>1</v>
      </c>
      <c r="B25" s="37" t="s">
        <v>10</v>
      </c>
      <c r="C25" s="37" t="s">
        <v>11</v>
      </c>
      <c r="D25" s="56" t="s">
        <v>39</v>
      </c>
      <c r="E25" s="275" t="s">
        <v>25</v>
      </c>
      <c r="F25" s="57"/>
      <c r="G25" s="38"/>
      <c r="H25" s="39">
        <f>G25/1.2</f>
        <v>0</v>
      </c>
      <c r="I25" s="40">
        <f>H25*0.00948</f>
        <v>0</v>
      </c>
      <c r="J25" s="41">
        <f>H25*1.2-I25</f>
        <v>0</v>
      </c>
      <c r="K25" s="17"/>
    </row>
    <row r="26" spans="1:11" ht="15" thickBot="1">
      <c r="A26" s="58">
        <v>2</v>
      </c>
      <c r="B26" s="20" t="s">
        <v>13</v>
      </c>
      <c r="C26" s="20" t="s">
        <v>11</v>
      </c>
      <c r="D26" s="59" t="s">
        <v>40</v>
      </c>
      <c r="E26" s="260"/>
      <c r="F26" s="57"/>
      <c r="G26" s="38"/>
      <c r="H26" s="39">
        <f t="shared" ref="H26:H35" si="3">G26/1.2</f>
        <v>0</v>
      </c>
      <c r="I26" s="40">
        <f t="shared" ref="I26:I35" si="4">H26*0.00948</f>
        <v>0</v>
      </c>
      <c r="J26" s="41">
        <f t="shared" ref="J26:J35" si="5">H26*1.2-I26</f>
        <v>0</v>
      </c>
      <c r="K26" s="17"/>
    </row>
    <row r="27" spans="1:11" ht="15" thickBot="1">
      <c r="A27" s="58">
        <v>3</v>
      </c>
      <c r="B27" s="20" t="s">
        <v>16</v>
      </c>
      <c r="C27" s="20" t="s">
        <v>11</v>
      </c>
      <c r="D27" s="59" t="s">
        <v>41</v>
      </c>
      <c r="E27" s="260"/>
      <c r="F27" s="57"/>
      <c r="G27" s="38"/>
      <c r="H27" s="39">
        <f t="shared" si="3"/>
        <v>0</v>
      </c>
      <c r="I27" s="40">
        <f t="shared" si="4"/>
        <v>0</v>
      </c>
      <c r="J27" s="41">
        <f t="shared" si="5"/>
        <v>0</v>
      </c>
      <c r="K27" s="17"/>
    </row>
    <row r="28" spans="1:11" ht="15" thickBot="1">
      <c r="A28" s="58">
        <v>4</v>
      </c>
      <c r="B28" s="20" t="s">
        <v>42</v>
      </c>
      <c r="C28" s="20" t="s">
        <v>11</v>
      </c>
      <c r="D28" s="59" t="s">
        <v>43</v>
      </c>
      <c r="E28" s="260"/>
      <c r="F28" s="57"/>
      <c r="G28" s="38"/>
      <c r="H28" s="39">
        <f t="shared" si="3"/>
        <v>0</v>
      </c>
      <c r="I28" s="40">
        <f t="shared" si="4"/>
        <v>0</v>
      </c>
      <c r="J28" s="41">
        <f t="shared" si="5"/>
        <v>0</v>
      </c>
      <c r="K28" s="17"/>
    </row>
    <row r="29" spans="1:11" ht="15" thickBot="1">
      <c r="A29" s="58">
        <v>5</v>
      </c>
      <c r="B29" s="20" t="s">
        <v>15</v>
      </c>
      <c r="C29" s="20" t="s">
        <v>11</v>
      </c>
      <c r="D29" s="59" t="s">
        <v>44</v>
      </c>
      <c r="E29" s="260"/>
      <c r="F29" s="57"/>
      <c r="G29" s="38"/>
      <c r="H29" s="39">
        <f t="shared" si="3"/>
        <v>0</v>
      </c>
      <c r="I29" s="40">
        <f t="shared" si="4"/>
        <v>0</v>
      </c>
      <c r="J29" s="41">
        <f t="shared" si="5"/>
        <v>0</v>
      </c>
      <c r="K29" s="17"/>
    </row>
    <row r="30" spans="1:11" ht="15" thickBot="1">
      <c r="A30" s="58">
        <v>6</v>
      </c>
      <c r="B30" s="20" t="s">
        <v>45</v>
      </c>
      <c r="C30" s="20" t="s">
        <v>11</v>
      </c>
      <c r="D30" s="60" t="s">
        <v>46</v>
      </c>
      <c r="E30" s="260"/>
      <c r="F30" s="57"/>
      <c r="G30" s="38"/>
      <c r="H30" s="39">
        <f t="shared" si="3"/>
        <v>0</v>
      </c>
      <c r="I30" s="40">
        <f t="shared" si="4"/>
        <v>0</v>
      </c>
      <c r="J30" s="41">
        <f t="shared" si="5"/>
        <v>0</v>
      </c>
      <c r="K30" s="17"/>
    </row>
    <row r="31" spans="1:11" ht="15" thickBot="1">
      <c r="A31" s="58">
        <v>7</v>
      </c>
      <c r="B31" s="20" t="s">
        <v>18</v>
      </c>
      <c r="C31" s="20" t="s">
        <v>11</v>
      </c>
      <c r="D31" s="59" t="s">
        <v>47</v>
      </c>
      <c r="E31" s="260"/>
      <c r="F31" s="57"/>
      <c r="G31" s="38"/>
      <c r="H31" s="39">
        <f t="shared" si="3"/>
        <v>0</v>
      </c>
      <c r="I31" s="40">
        <f t="shared" si="4"/>
        <v>0</v>
      </c>
      <c r="J31" s="41">
        <f t="shared" si="5"/>
        <v>0</v>
      </c>
      <c r="K31" s="17"/>
    </row>
    <row r="32" spans="1:11" ht="15" thickBot="1">
      <c r="A32" s="58">
        <v>8</v>
      </c>
      <c r="B32" s="20" t="s">
        <v>48</v>
      </c>
      <c r="C32" s="20" t="s">
        <v>11</v>
      </c>
      <c r="D32" s="60" t="s">
        <v>49</v>
      </c>
      <c r="E32" s="260"/>
      <c r="F32" s="57"/>
      <c r="G32" s="38"/>
      <c r="H32" s="39">
        <f t="shared" si="3"/>
        <v>0</v>
      </c>
      <c r="I32" s="40">
        <f t="shared" si="4"/>
        <v>0</v>
      </c>
      <c r="J32" s="41">
        <f t="shared" si="5"/>
        <v>0</v>
      </c>
      <c r="K32" s="17"/>
    </row>
    <row r="33" spans="1:11" ht="15" thickBot="1">
      <c r="A33" s="58">
        <v>9</v>
      </c>
      <c r="B33" s="20" t="s">
        <v>50</v>
      </c>
      <c r="C33" s="20" t="s">
        <v>51</v>
      </c>
      <c r="D33" s="59" t="s">
        <v>52</v>
      </c>
      <c r="E33" s="260"/>
      <c r="F33" s="57"/>
      <c r="G33" s="38"/>
      <c r="H33" s="39">
        <f t="shared" si="3"/>
        <v>0</v>
      </c>
      <c r="I33" s="40">
        <f t="shared" si="4"/>
        <v>0</v>
      </c>
      <c r="J33" s="41">
        <f t="shared" si="5"/>
        <v>0</v>
      </c>
      <c r="K33" s="17"/>
    </row>
    <row r="34" spans="1:11" ht="15" thickBot="1">
      <c r="A34" s="58">
        <v>10</v>
      </c>
      <c r="B34" s="20" t="s">
        <v>53</v>
      </c>
      <c r="C34" s="20" t="s">
        <v>51</v>
      </c>
      <c r="D34" s="59" t="s">
        <v>54</v>
      </c>
      <c r="E34" s="260"/>
      <c r="F34" s="57"/>
      <c r="G34" s="38"/>
      <c r="H34" s="39">
        <f t="shared" si="3"/>
        <v>0</v>
      </c>
      <c r="I34" s="40">
        <f t="shared" si="4"/>
        <v>0</v>
      </c>
      <c r="J34" s="41">
        <f t="shared" si="5"/>
        <v>0</v>
      </c>
      <c r="K34" s="17"/>
    </row>
    <row r="35" spans="1:11">
      <c r="A35" s="58">
        <v>11</v>
      </c>
      <c r="B35" s="20" t="s">
        <v>55</v>
      </c>
      <c r="C35" s="20" t="s">
        <v>11</v>
      </c>
      <c r="D35" s="59"/>
      <c r="E35" s="260"/>
      <c r="F35" s="22"/>
      <c r="G35" s="38"/>
      <c r="H35" s="39">
        <f t="shared" si="3"/>
        <v>0</v>
      </c>
      <c r="I35" s="40">
        <f t="shared" si="4"/>
        <v>0</v>
      </c>
      <c r="J35" s="41">
        <f t="shared" si="5"/>
        <v>0</v>
      </c>
      <c r="K35" s="17"/>
    </row>
    <row r="36" spans="1:11" ht="15" thickBot="1">
      <c r="A36" s="61"/>
      <c r="B36" s="30"/>
      <c r="C36" s="30"/>
      <c r="D36" s="273" t="s">
        <v>24</v>
      </c>
      <c r="E36" s="274"/>
      <c r="F36" s="62">
        <f>F25+F26+F27+F28+F29+F30+F31+F32+F33+F34+F35</f>
        <v>0</v>
      </c>
      <c r="G36" s="32">
        <f>SUM(G25:G35)</f>
        <v>0</v>
      </c>
      <c r="H36" s="33">
        <f>SUM(H25:H35)</f>
        <v>0</v>
      </c>
      <c r="I36" s="33">
        <f>SUM(I25:I35)</f>
        <v>0</v>
      </c>
      <c r="J36" s="34">
        <f>SUM(J25:J35)</f>
        <v>0</v>
      </c>
      <c r="K36" s="17"/>
    </row>
    <row r="37" spans="1:11" ht="15" thickBot="1">
      <c r="A37" s="257"/>
      <c r="B37" s="257"/>
      <c r="C37" s="257"/>
      <c r="D37" s="257"/>
      <c r="E37" s="257"/>
      <c r="F37" s="257"/>
      <c r="G37" s="257"/>
      <c r="H37" s="257"/>
      <c r="I37" s="257"/>
      <c r="J37" s="276"/>
      <c r="K37" s="17"/>
    </row>
    <row r="38" spans="1:11" ht="15" thickBot="1">
      <c r="A38" s="55">
        <v>1</v>
      </c>
      <c r="B38" s="37" t="s">
        <v>10</v>
      </c>
      <c r="C38" s="37" t="s">
        <v>11</v>
      </c>
      <c r="D38" s="56" t="s">
        <v>39</v>
      </c>
      <c r="E38" s="275" t="s">
        <v>26</v>
      </c>
      <c r="F38" s="57"/>
      <c r="G38" s="38"/>
      <c r="H38" s="39">
        <f>G38/1.2</f>
        <v>0</v>
      </c>
      <c r="I38" s="40">
        <f>H38*0.00948</f>
        <v>0</v>
      </c>
      <c r="J38" s="41">
        <f>H38*1.2-I38</f>
        <v>0</v>
      </c>
      <c r="K38" s="17"/>
    </row>
    <row r="39" spans="1:11" ht="15" thickBot="1">
      <c r="A39" s="58">
        <v>2</v>
      </c>
      <c r="B39" s="20" t="s">
        <v>13</v>
      </c>
      <c r="C39" s="20" t="s">
        <v>11</v>
      </c>
      <c r="D39" s="59" t="s">
        <v>40</v>
      </c>
      <c r="E39" s="260"/>
      <c r="F39" s="57"/>
      <c r="G39" s="38"/>
      <c r="H39" s="39">
        <f t="shared" ref="H39:H48" si="6">G39/1.2</f>
        <v>0</v>
      </c>
      <c r="I39" s="40">
        <f t="shared" ref="I39:I48" si="7">H39*0.00948</f>
        <v>0</v>
      </c>
      <c r="J39" s="41">
        <f t="shared" ref="J39:J48" si="8">H39*1.2-I39</f>
        <v>0</v>
      </c>
      <c r="K39" s="17"/>
    </row>
    <row r="40" spans="1:11" ht="15" thickBot="1">
      <c r="A40" s="58">
        <v>3</v>
      </c>
      <c r="B40" s="20" t="s">
        <v>16</v>
      </c>
      <c r="C40" s="20" t="s">
        <v>11</v>
      </c>
      <c r="D40" s="59" t="s">
        <v>41</v>
      </c>
      <c r="E40" s="260"/>
      <c r="F40" s="57"/>
      <c r="G40" s="38"/>
      <c r="H40" s="39">
        <f t="shared" si="6"/>
        <v>0</v>
      </c>
      <c r="I40" s="40">
        <f t="shared" si="7"/>
        <v>0</v>
      </c>
      <c r="J40" s="41">
        <f t="shared" si="8"/>
        <v>0</v>
      </c>
      <c r="K40" s="17"/>
    </row>
    <row r="41" spans="1:11" ht="15" thickBot="1">
      <c r="A41" s="58">
        <v>4</v>
      </c>
      <c r="B41" s="20" t="s">
        <v>42</v>
      </c>
      <c r="C41" s="20" t="s">
        <v>11</v>
      </c>
      <c r="D41" s="59" t="s">
        <v>43</v>
      </c>
      <c r="E41" s="260"/>
      <c r="F41" s="57"/>
      <c r="G41" s="38"/>
      <c r="H41" s="39">
        <f t="shared" si="6"/>
        <v>0</v>
      </c>
      <c r="I41" s="40">
        <f t="shared" si="7"/>
        <v>0</v>
      </c>
      <c r="J41" s="41">
        <f t="shared" si="8"/>
        <v>0</v>
      </c>
      <c r="K41" s="17"/>
    </row>
    <row r="42" spans="1:11" ht="15" thickBot="1">
      <c r="A42" s="58">
        <v>5</v>
      </c>
      <c r="B42" s="20" t="s">
        <v>15</v>
      </c>
      <c r="C42" s="20" t="s">
        <v>11</v>
      </c>
      <c r="D42" s="59" t="s">
        <v>44</v>
      </c>
      <c r="E42" s="260"/>
      <c r="F42" s="57"/>
      <c r="G42" s="38"/>
      <c r="H42" s="39">
        <f t="shared" si="6"/>
        <v>0</v>
      </c>
      <c r="I42" s="40">
        <f t="shared" si="7"/>
        <v>0</v>
      </c>
      <c r="J42" s="41">
        <f t="shared" si="8"/>
        <v>0</v>
      </c>
      <c r="K42" s="17"/>
    </row>
    <row r="43" spans="1:11" ht="15" thickBot="1">
      <c r="A43" s="58">
        <v>6</v>
      </c>
      <c r="B43" s="20" t="s">
        <v>45</v>
      </c>
      <c r="C43" s="20" t="s">
        <v>11</v>
      </c>
      <c r="D43" s="60" t="s">
        <v>46</v>
      </c>
      <c r="E43" s="260"/>
      <c r="F43" s="57"/>
      <c r="G43" s="38"/>
      <c r="H43" s="39">
        <f t="shared" si="6"/>
        <v>0</v>
      </c>
      <c r="I43" s="40">
        <f t="shared" si="7"/>
        <v>0</v>
      </c>
      <c r="J43" s="41">
        <f t="shared" si="8"/>
        <v>0</v>
      </c>
      <c r="K43" s="17"/>
    </row>
    <row r="44" spans="1:11" ht="15" thickBot="1">
      <c r="A44" s="58">
        <v>7</v>
      </c>
      <c r="B44" s="20" t="s">
        <v>18</v>
      </c>
      <c r="C44" s="20" t="s">
        <v>11</v>
      </c>
      <c r="D44" s="59" t="s">
        <v>47</v>
      </c>
      <c r="E44" s="260"/>
      <c r="F44" s="57"/>
      <c r="G44" s="38"/>
      <c r="H44" s="39">
        <f t="shared" si="6"/>
        <v>0</v>
      </c>
      <c r="I44" s="40">
        <f t="shared" si="7"/>
        <v>0</v>
      </c>
      <c r="J44" s="41">
        <f t="shared" si="8"/>
        <v>0</v>
      </c>
      <c r="K44" s="17"/>
    </row>
    <row r="45" spans="1:11" ht="15" thickBot="1">
      <c r="A45" s="58">
        <v>8</v>
      </c>
      <c r="B45" s="20" t="s">
        <v>48</v>
      </c>
      <c r="C45" s="20" t="s">
        <v>11</v>
      </c>
      <c r="D45" s="60" t="s">
        <v>49</v>
      </c>
      <c r="E45" s="260"/>
      <c r="F45" s="57"/>
      <c r="G45" s="38"/>
      <c r="H45" s="39">
        <f t="shared" si="6"/>
        <v>0</v>
      </c>
      <c r="I45" s="40">
        <f t="shared" si="7"/>
        <v>0</v>
      </c>
      <c r="J45" s="41">
        <f t="shared" si="8"/>
        <v>0</v>
      </c>
      <c r="K45" s="17"/>
    </row>
    <row r="46" spans="1:11" ht="15" thickBot="1">
      <c r="A46" s="58">
        <v>9</v>
      </c>
      <c r="B46" s="20" t="s">
        <v>50</v>
      </c>
      <c r="C46" s="20" t="s">
        <v>51</v>
      </c>
      <c r="D46" s="59" t="s">
        <v>52</v>
      </c>
      <c r="E46" s="260"/>
      <c r="F46" s="57"/>
      <c r="G46" s="38"/>
      <c r="H46" s="39">
        <f t="shared" si="6"/>
        <v>0</v>
      </c>
      <c r="I46" s="40">
        <f t="shared" si="7"/>
        <v>0</v>
      </c>
      <c r="J46" s="41">
        <f t="shared" si="8"/>
        <v>0</v>
      </c>
      <c r="K46" s="17"/>
    </row>
    <row r="47" spans="1:11" ht="15" thickBot="1">
      <c r="A47" s="58">
        <v>10</v>
      </c>
      <c r="B47" s="20" t="s">
        <v>53</v>
      </c>
      <c r="C47" s="20" t="s">
        <v>51</v>
      </c>
      <c r="D47" s="59" t="s">
        <v>54</v>
      </c>
      <c r="E47" s="260"/>
      <c r="F47" s="57"/>
      <c r="G47" s="38"/>
      <c r="H47" s="39">
        <f t="shared" si="6"/>
        <v>0</v>
      </c>
      <c r="I47" s="40">
        <f t="shared" si="7"/>
        <v>0</v>
      </c>
      <c r="J47" s="41">
        <f t="shared" si="8"/>
        <v>0</v>
      </c>
      <c r="K47" s="17"/>
    </row>
    <row r="48" spans="1:11">
      <c r="A48" s="58">
        <v>11</v>
      </c>
      <c r="B48" s="20" t="s">
        <v>55</v>
      </c>
      <c r="C48" s="20" t="s">
        <v>11</v>
      </c>
      <c r="D48" s="59"/>
      <c r="E48" s="260"/>
      <c r="F48" s="22"/>
      <c r="G48" s="38"/>
      <c r="H48" s="39">
        <f t="shared" si="6"/>
        <v>0</v>
      </c>
      <c r="I48" s="40">
        <f t="shared" si="7"/>
        <v>0</v>
      </c>
      <c r="J48" s="41">
        <f t="shared" si="8"/>
        <v>0</v>
      </c>
      <c r="K48" s="17"/>
    </row>
    <row r="49" spans="1:11" ht="15" thickBot="1">
      <c r="A49" s="61"/>
      <c r="B49" s="30"/>
      <c r="C49" s="30"/>
      <c r="D49" s="273" t="s">
        <v>24</v>
      </c>
      <c r="E49" s="274"/>
      <c r="F49" s="62">
        <f>F38+F39+F40+F41+F42+F43+F44+F45+F46+F47+F48</f>
        <v>0</v>
      </c>
      <c r="G49" s="32">
        <f>SUM(G38:G48)</f>
        <v>0</v>
      </c>
      <c r="H49" s="33">
        <f>SUM(H38:H48)</f>
        <v>0</v>
      </c>
      <c r="I49" s="33">
        <f>SUM(I38:I48)</f>
        <v>0</v>
      </c>
      <c r="J49" s="34">
        <f>SUM(J38:J48)</f>
        <v>0</v>
      </c>
      <c r="K49" s="17"/>
    </row>
    <row r="50" spans="1:11" ht="15" thickBot="1">
      <c r="A50" s="285" t="s">
        <v>113</v>
      </c>
      <c r="B50" s="285"/>
      <c r="C50" s="285"/>
      <c r="D50" s="285"/>
      <c r="E50" s="285"/>
      <c r="F50" s="285"/>
      <c r="G50" s="285"/>
      <c r="H50" s="285"/>
      <c r="I50" s="285"/>
      <c r="J50" s="286"/>
      <c r="K50" s="17"/>
    </row>
    <row r="51" spans="1:11" ht="15" thickBot="1">
      <c r="A51" s="55">
        <v>1</v>
      </c>
      <c r="B51" s="37" t="s">
        <v>10</v>
      </c>
      <c r="C51" s="37" t="s">
        <v>11</v>
      </c>
      <c r="D51" s="56" t="s">
        <v>39</v>
      </c>
      <c r="E51" s="275" t="s">
        <v>27</v>
      </c>
      <c r="F51" s="57"/>
      <c r="G51" s="38"/>
      <c r="H51" s="39">
        <f>G51/1.2</f>
        <v>0</v>
      </c>
      <c r="I51" s="40">
        <f>H51*0.00948</f>
        <v>0</v>
      </c>
      <c r="J51" s="41">
        <f>H51*1.2-I51</f>
        <v>0</v>
      </c>
      <c r="K51" s="17"/>
    </row>
    <row r="52" spans="1:11" ht="15" thickBot="1">
      <c r="A52" s="58">
        <v>2</v>
      </c>
      <c r="B52" s="20" t="s">
        <v>13</v>
      </c>
      <c r="C52" s="20" t="s">
        <v>11</v>
      </c>
      <c r="D52" s="59" t="s">
        <v>40</v>
      </c>
      <c r="E52" s="260"/>
      <c r="F52" s="57"/>
      <c r="G52" s="38"/>
      <c r="H52" s="39">
        <f t="shared" ref="H52:H61" si="9">G52/1.2</f>
        <v>0</v>
      </c>
      <c r="I52" s="40">
        <f t="shared" ref="I52:I61" si="10">H52*0.00948</f>
        <v>0</v>
      </c>
      <c r="J52" s="41">
        <f t="shared" ref="J52:J61" si="11">H52*1.2-I52</f>
        <v>0</v>
      </c>
      <c r="K52" s="17"/>
    </row>
    <row r="53" spans="1:11" ht="15" thickBot="1">
      <c r="A53" s="58">
        <v>3</v>
      </c>
      <c r="B53" s="20" t="s">
        <v>16</v>
      </c>
      <c r="C53" s="20" t="s">
        <v>11</v>
      </c>
      <c r="D53" s="59" t="s">
        <v>41</v>
      </c>
      <c r="E53" s="260"/>
      <c r="F53" s="57"/>
      <c r="G53" s="38"/>
      <c r="H53" s="39">
        <f t="shared" si="9"/>
        <v>0</v>
      </c>
      <c r="I53" s="40">
        <f t="shared" si="10"/>
        <v>0</v>
      </c>
      <c r="J53" s="41">
        <f t="shared" si="11"/>
        <v>0</v>
      </c>
      <c r="K53" s="17"/>
    </row>
    <row r="54" spans="1:11" ht="15" thickBot="1">
      <c r="A54" s="58">
        <v>4</v>
      </c>
      <c r="B54" s="20" t="s">
        <v>42</v>
      </c>
      <c r="C54" s="20" t="s">
        <v>11</v>
      </c>
      <c r="D54" s="59" t="s">
        <v>43</v>
      </c>
      <c r="E54" s="260"/>
      <c r="F54" s="57"/>
      <c r="G54" s="38"/>
      <c r="H54" s="39">
        <f t="shared" si="9"/>
        <v>0</v>
      </c>
      <c r="I54" s="40">
        <f t="shared" si="10"/>
        <v>0</v>
      </c>
      <c r="J54" s="41">
        <f t="shared" si="11"/>
        <v>0</v>
      </c>
      <c r="K54" s="17"/>
    </row>
    <row r="55" spans="1:11" ht="15" thickBot="1">
      <c r="A55" s="58">
        <v>5</v>
      </c>
      <c r="B55" s="20" t="s">
        <v>15</v>
      </c>
      <c r="C55" s="20" t="s">
        <v>11</v>
      </c>
      <c r="D55" s="59" t="s">
        <v>44</v>
      </c>
      <c r="E55" s="260"/>
      <c r="F55" s="57"/>
      <c r="G55" s="38"/>
      <c r="H55" s="39">
        <f t="shared" si="9"/>
        <v>0</v>
      </c>
      <c r="I55" s="40">
        <f t="shared" si="10"/>
        <v>0</v>
      </c>
      <c r="J55" s="41">
        <f t="shared" si="11"/>
        <v>0</v>
      </c>
      <c r="K55" s="17"/>
    </row>
    <row r="56" spans="1:11" ht="15" thickBot="1">
      <c r="A56" s="58">
        <v>6</v>
      </c>
      <c r="B56" s="20" t="s">
        <v>45</v>
      </c>
      <c r="C56" s="20" t="s">
        <v>11</v>
      </c>
      <c r="D56" s="60" t="s">
        <v>46</v>
      </c>
      <c r="E56" s="260"/>
      <c r="F56" s="57"/>
      <c r="G56" s="38"/>
      <c r="H56" s="39">
        <f t="shared" si="9"/>
        <v>0</v>
      </c>
      <c r="I56" s="40">
        <f t="shared" si="10"/>
        <v>0</v>
      </c>
      <c r="J56" s="41">
        <f t="shared" si="11"/>
        <v>0</v>
      </c>
      <c r="K56" s="17"/>
    </row>
    <row r="57" spans="1:11" ht="15" thickBot="1">
      <c r="A57" s="58">
        <v>7</v>
      </c>
      <c r="B57" s="20" t="s">
        <v>18</v>
      </c>
      <c r="C57" s="20" t="s">
        <v>11</v>
      </c>
      <c r="D57" s="59" t="s">
        <v>47</v>
      </c>
      <c r="E57" s="260"/>
      <c r="F57" s="57"/>
      <c r="G57" s="38"/>
      <c r="H57" s="39">
        <f t="shared" si="9"/>
        <v>0</v>
      </c>
      <c r="I57" s="40">
        <f t="shared" si="10"/>
        <v>0</v>
      </c>
      <c r="J57" s="41">
        <f t="shared" si="11"/>
        <v>0</v>
      </c>
      <c r="K57" s="17"/>
    </row>
    <row r="58" spans="1:11" ht="15" thickBot="1">
      <c r="A58" s="58">
        <v>8</v>
      </c>
      <c r="B58" s="20" t="s">
        <v>48</v>
      </c>
      <c r="C58" s="20" t="s">
        <v>11</v>
      </c>
      <c r="D58" s="60" t="s">
        <v>49</v>
      </c>
      <c r="E58" s="260"/>
      <c r="F58" s="57"/>
      <c r="G58" s="38"/>
      <c r="H58" s="39">
        <f t="shared" si="9"/>
        <v>0</v>
      </c>
      <c r="I58" s="40">
        <f t="shared" si="10"/>
        <v>0</v>
      </c>
      <c r="J58" s="41">
        <f t="shared" si="11"/>
        <v>0</v>
      </c>
      <c r="K58" s="17"/>
    </row>
    <row r="59" spans="1:11" ht="15" thickBot="1">
      <c r="A59" s="58">
        <v>9</v>
      </c>
      <c r="B59" s="20" t="s">
        <v>50</v>
      </c>
      <c r="C59" s="20" t="s">
        <v>51</v>
      </c>
      <c r="D59" s="59" t="s">
        <v>52</v>
      </c>
      <c r="E59" s="260"/>
      <c r="F59" s="57"/>
      <c r="G59" s="38"/>
      <c r="H59" s="39">
        <f t="shared" si="9"/>
        <v>0</v>
      </c>
      <c r="I59" s="40">
        <f t="shared" si="10"/>
        <v>0</v>
      </c>
      <c r="J59" s="41">
        <f t="shared" si="11"/>
        <v>0</v>
      </c>
      <c r="K59" s="17"/>
    </row>
    <row r="60" spans="1:11" ht="15.75" customHeight="1" thickBot="1">
      <c r="A60" s="58">
        <v>10</v>
      </c>
      <c r="B60" s="20" t="s">
        <v>53</v>
      </c>
      <c r="C60" s="20" t="s">
        <v>51</v>
      </c>
      <c r="D60" s="59" t="s">
        <v>54</v>
      </c>
      <c r="E60" s="260"/>
      <c r="F60" s="57"/>
      <c r="G60" s="38"/>
      <c r="H60" s="39">
        <f t="shared" si="9"/>
        <v>0</v>
      </c>
      <c r="I60" s="40">
        <f t="shared" si="10"/>
        <v>0</v>
      </c>
      <c r="J60" s="41">
        <f t="shared" si="11"/>
        <v>0</v>
      </c>
      <c r="K60" s="17"/>
    </row>
    <row r="61" spans="1:11">
      <c r="A61" s="58">
        <v>11</v>
      </c>
      <c r="B61" s="20" t="s">
        <v>55</v>
      </c>
      <c r="C61" s="20" t="s">
        <v>11</v>
      </c>
      <c r="D61" s="59"/>
      <c r="E61" s="260"/>
      <c r="F61" s="22"/>
      <c r="G61" s="38"/>
      <c r="H61" s="39">
        <f t="shared" si="9"/>
        <v>0</v>
      </c>
      <c r="I61" s="40">
        <f t="shared" si="10"/>
        <v>0</v>
      </c>
      <c r="J61" s="41">
        <f t="shared" si="11"/>
        <v>0</v>
      </c>
      <c r="K61" s="17"/>
    </row>
    <row r="62" spans="1:11" ht="15" thickBot="1">
      <c r="A62" s="61"/>
      <c r="B62" s="30"/>
      <c r="C62" s="30"/>
      <c r="D62" s="273" t="s">
        <v>24</v>
      </c>
      <c r="E62" s="274"/>
      <c r="F62" s="62">
        <f>F51+F52+F53+F54+F55+F56+F57+F58+F59+F60+F61</f>
        <v>0</v>
      </c>
      <c r="G62" s="32">
        <f>SUM(G51:G61)</f>
        <v>0</v>
      </c>
      <c r="H62" s="33">
        <f>SUM(H51:H61)</f>
        <v>0</v>
      </c>
      <c r="I62" s="33">
        <f>SUM(I51:I61)</f>
        <v>0</v>
      </c>
      <c r="J62" s="34">
        <f>SUM(J51:J61)</f>
        <v>0</v>
      </c>
      <c r="K62" s="17"/>
    </row>
    <row r="63" spans="1:11" ht="15" thickBot="1">
      <c r="A63" s="257"/>
      <c r="B63" s="257"/>
      <c r="C63" s="257"/>
      <c r="D63" s="257"/>
      <c r="E63" s="257"/>
      <c r="F63" s="257"/>
      <c r="G63" s="257"/>
      <c r="H63" s="257"/>
      <c r="I63" s="257"/>
      <c r="J63" s="276"/>
      <c r="K63" s="17"/>
    </row>
    <row r="64" spans="1:11" ht="15" thickBot="1">
      <c r="A64" s="55">
        <v>1</v>
      </c>
      <c r="B64" s="37" t="s">
        <v>10</v>
      </c>
      <c r="C64" s="37" t="s">
        <v>11</v>
      </c>
      <c r="D64" s="56" t="s">
        <v>39</v>
      </c>
      <c r="E64" s="275" t="s">
        <v>28</v>
      </c>
      <c r="F64" s="57"/>
      <c r="G64" s="38"/>
      <c r="H64" s="39">
        <f>G64/1.2</f>
        <v>0</v>
      </c>
      <c r="I64" s="40">
        <f>H64*0.00948</f>
        <v>0</v>
      </c>
      <c r="J64" s="41">
        <f>H64*1.2-I64</f>
        <v>0</v>
      </c>
      <c r="K64" s="17"/>
    </row>
    <row r="65" spans="1:11" ht="15" customHeight="1" thickBot="1">
      <c r="A65" s="58">
        <v>2</v>
      </c>
      <c r="B65" s="20" t="s">
        <v>13</v>
      </c>
      <c r="C65" s="20" t="s">
        <v>11</v>
      </c>
      <c r="D65" s="59" t="s">
        <v>40</v>
      </c>
      <c r="E65" s="260"/>
      <c r="F65" s="57"/>
      <c r="G65" s="38"/>
      <c r="H65" s="39">
        <f t="shared" ref="H65:H74" si="12">G65/1.2</f>
        <v>0</v>
      </c>
      <c r="I65" s="40">
        <f t="shared" ref="I65:I74" si="13">H65*0.00948</f>
        <v>0</v>
      </c>
      <c r="J65" s="41">
        <f t="shared" ref="J65:J74" si="14">H65*1.2-I65</f>
        <v>0</v>
      </c>
      <c r="K65" s="17"/>
    </row>
    <row r="66" spans="1:11" ht="15" customHeight="1" thickBot="1">
      <c r="A66" s="58">
        <v>3</v>
      </c>
      <c r="B66" s="20" t="s">
        <v>16</v>
      </c>
      <c r="C66" s="20" t="s">
        <v>11</v>
      </c>
      <c r="D66" s="59" t="s">
        <v>41</v>
      </c>
      <c r="E66" s="260"/>
      <c r="F66" s="57"/>
      <c r="G66" s="38"/>
      <c r="H66" s="39">
        <f t="shared" si="12"/>
        <v>0</v>
      </c>
      <c r="I66" s="40">
        <f t="shared" si="13"/>
        <v>0</v>
      </c>
      <c r="J66" s="41">
        <f t="shared" si="14"/>
        <v>0</v>
      </c>
      <c r="K66" s="17"/>
    </row>
    <row r="67" spans="1:11" ht="15" customHeight="1" thickBot="1">
      <c r="A67" s="58">
        <v>4</v>
      </c>
      <c r="B67" s="20" t="s">
        <v>42</v>
      </c>
      <c r="C67" s="20" t="s">
        <v>11</v>
      </c>
      <c r="D67" s="59" t="s">
        <v>43</v>
      </c>
      <c r="E67" s="260"/>
      <c r="F67" s="57"/>
      <c r="G67" s="38"/>
      <c r="H67" s="39">
        <f t="shared" si="12"/>
        <v>0</v>
      </c>
      <c r="I67" s="40">
        <f t="shared" si="13"/>
        <v>0</v>
      </c>
      <c r="J67" s="41">
        <f t="shared" si="14"/>
        <v>0</v>
      </c>
      <c r="K67" s="17"/>
    </row>
    <row r="68" spans="1:11" ht="15" customHeight="1" thickBot="1">
      <c r="A68" s="58">
        <v>5</v>
      </c>
      <c r="B68" s="20" t="s">
        <v>15</v>
      </c>
      <c r="C68" s="20" t="s">
        <v>11</v>
      </c>
      <c r="D68" s="59" t="s">
        <v>44</v>
      </c>
      <c r="E68" s="260"/>
      <c r="F68" s="57"/>
      <c r="G68" s="38"/>
      <c r="H68" s="39">
        <f t="shared" si="12"/>
        <v>0</v>
      </c>
      <c r="I68" s="40">
        <f t="shared" si="13"/>
        <v>0</v>
      </c>
      <c r="J68" s="41">
        <f t="shared" si="14"/>
        <v>0</v>
      </c>
      <c r="K68" s="17"/>
    </row>
    <row r="69" spans="1:11" ht="15" customHeight="1" thickBot="1">
      <c r="A69" s="58">
        <v>6</v>
      </c>
      <c r="B69" s="20" t="s">
        <v>45</v>
      </c>
      <c r="C69" s="20" t="s">
        <v>11</v>
      </c>
      <c r="D69" s="60" t="s">
        <v>46</v>
      </c>
      <c r="E69" s="260"/>
      <c r="F69" s="57"/>
      <c r="G69" s="38"/>
      <c r="H69" s="39">
        <f t="shared" si="12"/>
        <v>0</v>
      </c>
      <c r="I69" s="40">
        <f t="shared" si="13"/>
        <v>0</v>
      </c>
      <c r="J69" s="41">
        <f t="shared" si="14"/>
        <v>0</v>
      </c>
      <c r="K69" s="17"/>
    </row>
    <row r="70" spans="1:11" ht="15" customHeight="1" thickBot="1">
      <c r="A70" s="58">
        <v>7</v>
      </c>
      <c r="B70" s="20" t="s">
        <v>18</v>
      </c>
      <c r="C70" s="20" t="s">
        <v>11</v>
      </c>
      <c r="D70" s="59" t="s">
        <v>47</v>
      </c>
      <c r="E70" s="260"/>
      <c r="F70" s="57"/>
      <c r="G70" s="38"/>
      <c r="H70" s="39">
        <f t="shared" si="12"/>
        <v>0</v>
      </c>
      <c r="I70" s="40">
        <f t="shared" si="13"/>
        <v>0</v>
      </c>
      <c r="J70" s="41">
        <f t="shared" si="14"/>
        <v>0</v>
      </c>
      <c r="K70" s="17"/>
    </row>
    <row r="71" spans="1:11" ht="15" customHeight="1" thickBot="1">
      <c r="A71" s="58">
        <v>8</v>
      </c>
      <c r="B71" s="20" t="s">
        <v>48</v>
      </c>
      <c r="C71" s="20" t="s">
        <v>11</v>
      </c>
      <c r="D71" s="60" t="s">
        <v>49</v>
      </c>
      <c r="E71" s="260"/>
      <c r="F71" s="57"/>
      <c r="G71" s="38"/>
      <c r="H71" s="39">
        <f t="shared" si="12"/>
        <v>0</v>
      </c>
      <c r="I71" s="40">
        <f t="shared" si="13"/>
        <v>0</v>
      </c>
      <c r="J71" s="41">
        <f t="shared" si="14"/>
        <v>0</v>
      </c>
      <c r="K71" s="17"/>
    </row>
    <row r="72" spans="1:11" ht="15" customHeight="1" thickBot="1">
      <c r="A72" s="58">
        <v>9</v>
      </c>
      <c r="B72" s="20" t="s">
        <v>50</v>
      </c>
      <c r="C72" s="20" t="s">
        <v>51</v>
      </c>
      <c r="D72" s="59" t="s">
        <v>52</v>
      </c>
      <c r="E72" s="260"/>
      <c r="F72" s="57"/>
      <c r="G72" s="38"/>
      <c r="H72" s="39">
        <f t="shared" si="12"/>
        <v>0</v>
      </c>
      <c r="I72" s="40">
        <f t="shared" si="13"/>
        <v>0</v>
      </c>
      <c r="J72" s="41">
        <f t="shared" si="14"/>
        <v>0</v>
      </c>
      <c r="K72" s="17"/>
    </row>
    <row r="73" spans="1:11" ht="15" customHeight="1" thickBot="1">
      <c r="A73" s="58">
        <v>10</v>
      </c>
      <c r="B73" s="20" t="s">
        <v>53</v>
      </c>
      <c r="C73" s="20" t="s">
        <v>51</v>
      </c>
      <c r="D73" s="59" t="s">
        <v>54</v>
      </c>
      <c r="E73" s="260"/>
      <c r="F73" s="57"/>
      <c r="G73" s="38"/>
      <c r="H73" s="39">
        <f t="shared" si="12"/>
        <v>0</v>
      </c>
      <c r="I73" s="40">
        <f t="shared" si="13"/>
        <v>0</v>
      </c>
      <c r="J73" s="41">
        <f t="shared" si="14"/>
        <v>0</v>
      </c>
      <c r="K73" s="17"/>
    </row>
    <row r="74" spans="1:11">
      <c r="A74" s="58">
        <v>11</v>
      </c>
      <c r="B74" s="20" t="s">
        <v>55</v>
      </c>
      <c r="C74" s="20" t="s">
        <v>11</v>
      </c>
      <c r="D74" s="59"/>
      <c r="E74" s="260"/>
      <c r="F74" s="22"/>
      <c r="G74" s="38"/>
      <c r="H74" s="39">
        <f t="shared" si="12"/>
        <v>0</v>
      </c>
      <c r="I74" s="40">
        <f t="shared" si="13"/>
        <v>0</v>
      </c>
      <c r="J74" s="41">
        <f t="shared" si="14"/>
        <v>0</v>
      </c>
      <c r="K74" s="17"/>
    </row>
    <row r="75" spans="1:11" ht="15" thickBot="1">
      <c r="A75" s="61"/>
      <c r="B75" s="30"/>
      <c r="C75" s="30"/>
      <c r="D75" s="273" t="s">
        <v>24</v>
      </c>
      <c r="E75" s="274"/>
      <c r="F75" s="62">
        <f>F64+F65+F66+F67+F68+F69+F70+F71+F72+F73+F74</f>
        <v>0</v>
      </c>
      <c r="G75" s="32">
        <f>SUM(G64:G74)</f>
        <v>0</v>
      </c>
      <c r="H75" s="33">
        <f>SUM(H64:H74)</f>
        <v>0</v>
      </c>
      <c r="I75" s="33">
        <f>SUM(I64:I74)</f>
        <v>0</v>
      </c>
      <c r="J75" s="34">
        <f>SUM(J64:J74)</f>
        <v>0</v>
      </c>
      <c r="K75" s="17"/>
    </row>
    <row r="76" spans="1:11" ht="15" thickBot="1">
      <c r="A76" s="257"/>
      <c r="B76" s="257"/>
      <c r="C76" s="257"/>
      <c r="D76" s="257"/>
      <c r="E76" s="257"/>
      <c r="F76" s="257"/>
      <c r="G76" s="257"/>
      <c r="H76" s="257"/>
      <c r="I76" s="257"/>
      <c r="J76" s="276"/>
      <c r="K76" s="17"/>
    </row>
    <row r="77" spans="1:11" ht="15" thickBot="1">
      <c r="A77" s="55">
        <v>1</v>
      </c>
      <c r="B77" s="37" t="s">
        <v>10</v>
      </c>
      <c r="C77" s="37" t="s">
        <v>11</v>
      </c>
      <c r="D77" s="56" t="s">
        <v>39</v>
      </c>
      <c r="E77" s="275" t="s">
        <v>29</v>
      </c>
      <c r="F77" s="57"/>
      <c r="G77" s="38"/>
      <c r="H77" s="39">
        <f>G77/1.2</f>
        <v>0</v>
      </c>
      <c r="I77" s="40">
        <f>H77*0.00948</f>
        <v>0</v>
      </c>
      <c r="J77" s="41">
        <f>H77*1.2-I77</f>
        <v>0</v>
      </c>
      <c r="K77" s="17"/>
    </row>
    <row r="78" spans="1:11" ht="15" thickBot="1">
      <c r="A78" s="58">
        <v>2</v>
      </c>
      <c r="B78" s="20" t="s">
        <v>13</v>
      </c>
      <c r="C78" s="20" t="s">
        <v>11</v>
      </c>
      <c r="D78" s="59" t="s">
        <v>40</v>
      </c>
      <c r="E78" s="260"/>
      <c r="F78" s="57"/>
      <c r="G78" s="38"/>
      <c r="H78" s="39">
        <f t="shared" ref="H78:H87" si="15">G78/1.2</f>
        <v>0</v>
      </c>
      <c r="I78" s="40">
        <f t="shared" ref="I78:I87" si="16">H78*0.00948</f>
        <v>0</v>
      </c>
      <c r="J78" s="41">
        <f t="shared" ref="J78:J87" si="17">H78*1.2-I78</f>
        <v>0</v>
      </c>
      <c r="K78" s="17"/>
    </row>
    <row r="79" spans="1:11" ht="15" thickBot="1">
      <c r="A79" s="58">
        <v>3</v>
      </c>
      <c r="B79" s="20" t="s">
        <v>16</v>
      </c>
      <c r="C79" s="20" t="s">
        <v>11</v>
      </c>
      <c r="D79" s="59" t="s">
        <v>41</v>
      </c>
      <c r="E79" s="260"/>
      <c r="F79" s="57"/>
      <c r="G79" s="38"/>
      <c r="H79" s="39">
        <f t="shared" si="15"/>
        <v>0</v>
      </c>
      <c r="I79" s="40">
        <f t="shared" si="16"/>
        <v>0</v>
      </c>
      <c r="J79" s="41">
        <f t="shared" si="17"/>
        <v>0</v>
      </c>
      <c r="K79" s="17"/>
    </row>
    <row r="80" spans="1:11" ht="15" thickBot="1">
      <c r="A80" s="58">
        <v>4</v>
      </c>
      <c r="B80" s="20" t="s">
        <v>42</v>
      </c>
      <c r="C80" s="20" t="s">
        <v>11</v>
      </c>
      <c r="D80" s="59" t="s">
        <v>43</v>
      </c>
      <c r="E80" s="260"/>
      <c r="F80" s="57"/>
      <c r="G80" s="38"/>
      <c r="H80" s="39">
        <f t="shared" si="15"/>
        <v>0</v>
      </c>
      <c r="I80" s="40">
        <f t="shared" si="16"/>
        <v>0</v>
      </c>
      <c r="J80" s="41">
        <f t="shared" si="17"/>
        <v>0</v>
      </c>
      <c r="K80" s="17"/>
    </row>
    <row r="81" spans="1:11" ht="15.75" customHeight="1" thickBot="1">
      <c r="A81" s="58">
        <v>5</v>
      </c>
      <c r="B81" s="20" t="s">
        <v>15</v>
      </c>
      <c r="C81" s="20" t="s">
        <v>11</v>
      </c>
      <c r="D81" s="59" t="s">
        <v>44</v>
      </c>
      <c r="E81" s="260"/>
      <c r="F81" s="57"/>
      <c r="G81" s="38"/>
      <c r="H81" s="39">
        <f t="shared" si="15"/>
        <v>0</v>
      </c>
      <c r="I81" s="40">
        <f t="shared" si="16"/>
        <v>0</v>
      </c>
      <c r="J81" s="41">
        <f t="shared" si="17"/>
        <v>0</v>
      </c>
      <c r="K81" s="17"/>
    </row>
    <row r="82" spans="1:11" ht="15" thickBot="1">
      <c r="A82" s="58">
        <v>6</v>
      </c>
      <c r="B82" s="20" t="s">
        <v>45</v>
      </c>
      <c r="C82" s="20" t="s">
        <v>11</v>
      </c>
      <c r="D82" s="60" t="s">
        <v>46</v>
      </c>
      <c r="E82" s="260"/>
      <c r="F82" s="57"/>
      <c r="G82" s="38"/>
      <c r="H82" s="39">
        <f t="shared" si="15"/>
        <v>0</v>
      </c>
      <c r="I82" s="40">
        <f t="shared" si="16"/>
        <v>0</v>
      </c>
      <c r="J82" s="41">
        <f t="shared" si="17"/>
        <v>0</v>
      </c>
      <c r="K82" s="17"/>
    </row>
    <row r="83" spans="1:11" ht="15" thickBot="1">
      <c r="A83" s="58">
        <v>7</v>
      </c>
      <c r="B83" s="20" t="s">
        <v>18</v>
      </c>
      <c r="C83" s="20" t="s">
        <v>11</v>
      </c>
      <c r="D83" s="59" t="s">
        <v>47</v>
      </c>
      <c r="E83" s="260"/>
      <c r="F83" s="57"/>
      <c r="G83" s="38"/>
      <c r="H83" s="39">
        <f t="shared" si="15"/>
        <v>0</v>
      </c>
      <c r="I83" s="40">
        <f t="shared" si="16"/>
        <v>0</v>
      </c>
      <c r="J83" s="41">
        <f t="shared" si="17"/>
        <v>0</v>
      </c>
      <c r="K83" s="17"/>
    </row>
    <row r="84" spans="1:11" ht="15" thickBot="1">
      <c r="A84" s="58">
        <v>8</v>
      </c>
      <c r="B84" s="20" t="s">
        <v>48</v>
      </c>
      <c r="C84" s="20" t="s">
        <v>11</v>
      </c>
      <c r="D84" s="60" t="s">
        <v>49</v>
      </c>
      <c r="E84" s="260"/>
      <c r="F84" s="57"/>
      <c r="G84" s="38"/>
      <c r="H84" s="39">
        <f t="shared" si="15"/>
        <v>0</v>
      </c>
      <c r="I84" s="40">
        <f t="shared" si="16"/>
        <v>0</v>
      </c>
      <c r="J84" s="41">
        <f t="shared" si="17"/>
        <v>0</v>
      </c>
      <c r="K84" s="17"/>
    </row>
    <row r="85" spans="1:11" ht="15" thickBot="1">
      <c r="A85" s="58">
        <v>9</v>
      </c>
      <c r="B85" s="20" t="s">
        <v>50</v>
      </c>
      <c r="C85" s="20" t="s">
        <v>51</v>
      </c>
      <c r="D85" s="59" t="s">
        <v>52</v>
      </c>
      <c r="E85" s="260"/>
      <c r="F85" s="57"/>
      <c r="G85" s="38"/>
      <c r="H85" s="39">
        <f t="shared" si="15"/>
        <v>0</v>
      </c>
      <c r="I85" s="40">
        <f t="shared" si="16"/>
        <v>0</v>
      </c>
      <c r="J85" s="41">
        <f t="shared" si="17"/>
        <v>0</v>
      </c>
      <c r="K85" s="17"/>
    </row>
    <row r="86" spans="1:11" ht="15.75" customHeight="1" thickBot="1">
      <c r="A86" s="58">
        <v>10</v>
      </c>
      <c r="B86" s="20" t="s">
        <v>53</v>
      </c>
      <c r="C86" s="20" t="s">
        <v>51</v>
      </c>
      <c r="D86" s="59" t="s">
        <v>54</v>
      </c>
      <c r="E86" s="260"/>
      <c r="F86" s="57"/>
      <c r="G86" s="38"/>
      <c r="H86" s="39">
        <f t="shared" si="15"/>
        <v>0</v>
      </c>
      <c r="I86" s="40">
        <f t="shared" si="16"/>
        <v>0</v>
      </c>
      <c r="J86" s="41">
        <f t="shared" si="17"/>
        <v>0</v>
      </c>
      <c r="K86" s="17"/>
    </row>
    <row r="87" spans="1:11" ht="15" customHeight="1">
      <c r="A87" s="58">
        <v>11</v>
      </c>
      <c r="B87" s="20" t="s">
        <v>55</v>
      </c>
      <c r="C87" s="20" t="s">
        <v>11</v>
      </c>
      <c r="D87" s="59"/>
      <c r="E87" s="260"/>
      <c r="F87" s="22"/>
      <c r="G87" s="38"/>
      <c r="H87" s="39">
        <f t="shared" si="15"/>
        <v>0</v>
      </c>
      <c r="I87" s="40">
        <f t="shared" si="16"/>
        <v>0</v>
      </c>
      <c r="J87" s="41">
        <f t="shared" si="17"/>
        <v>0</v>
      </c>
      <c r="K87" s="17"/>
    </row>
    <row r="88" spans="1:11" ht="15" customHeight="1" thickBot="1">
      <c r="A88" s="61"/>
      <c r="B88" s="30"/>
      <c r="C88" s="30"/>
      <c r="D88" s="273" t="s">
        <v>24</v>
      </c>
      <c r="E88" s="274"/>
      <c r="F88" s="62">
        <f>F77+F78+F79+F80+F81+F82+F83+F84+F85+F86+F87</f>
        <v>0</v>
      </c>
      <c r="G88" s="32">
        <f>SUM(G77:G87)</f>
        <v>0</v>
      </c>
      <c r="H88" s="33">
        <f>SUM(H77:H87)</f>
        <v>0</v>
      </c>
      <c r="I88" s="33">
        <f>SUM(I77:I87)</f>
        <v>0</v>
      </c>
      <c r="J88" s="34">
        <f>SUM(J77:J87)</f>
        <v>0</v>
      </c>
      <c r="K88" s="17"/>
    </row>
    <row r="89" spans="1:11" ht="15" customHeight="1" thickBot="1">
      <c r="A89" s="257"/>
      <c r="B89" s="257"/>
      <c r="C89" s="257"/>
      <c r="D89" s="257"/>
      <c r="E89" s="257"/>
      <c r="F89" s="257"/>
      <c r="G89" s="257"/>
      <c r="H89" s="257"/>
      <c r="I89" s="257"/>
      <c r="J89" s="276"/>
      <c r="K89" s="17"/>
    </row>
    <row r="90" spans="1:11" ht="15" customHeight="1" thickBot="1">
      <c r="A90" s="55">
        <v>1</v>
      </c>
      <c r="B90" s="37" t="s">
        <v>10</v>
      </c>
      <c r="C90" s="37" t="s">
        <v>11</v>
      </c>
      <c r="D90" s="56" t="s">
        <v>39</v>
      </c>
      <c r="E90" s="275" t="s">
        <v>30</v>
      </c>
      <c r="F90" s="57"/>
      <c r="G90" s="38"/>
      <c r="H90" s="39">
        <f>G90/1.2</f>
        <v>0</v>
      </c>
      <c r="I90" s="40">
        <f>H90*0.00948</f>
        <v>0</v>
      </c>
      <c r="J90" s="41">
        <f>H90*1.2-I90</f>
        <v>0</v>
      </c>
      <c r="K90" s="17"/>
    </row>
    <row r="91" spans="1:11" ht="15" customHeight="1" thickBot="1">
      <c r="A91" s="58">
        <v>2</v>
      </c>
      <c r="B91" s="20" t="s">
        <v>13</v>
      </c>
      <c r="C91" s="20" t="s">
        <v>11</v>
      </c>
      <c r="D91" s="59" t="s">
        <v>40</v>
      </c>
      <c r="E91" s="260"/>
      <c r="F91" s="57"/>
      <c r="G91" s="38"/>
      <c r="H91" s="39">
        <f t="shared" ref="H91:H100" si="18">G91/1.2</f>
        <v>0</v>
      </c>
      <c r="I91" s="40">
        <f t="shared" ref="I91:I100" si="19">H91*0.00948</f>
        <v>0</v>
      </c>
      <c r="J91" s="41">
        <f t="shared" ref="J91:J100" si="20">H91*1.2-I91</f>
        <v>0</v>
      </c>
      <c r="K91" s="17"/>
    </row>
    <row r="92" spans="1:11" ht="15" customHeight="1" thickBot="1">
      <c r="A92" s="58">
        <v>3</v>
      </c>
      <c r="B92" s="20" t="s">
        <v>16</v>
      </c>
      <c r="C92" s="20" t="s">
        <v>11</v>
      </c>
      <c r="D92" s="59" t="s">
        <v>41</v>
      </c>
      <c r="E92" s="260"/>
      <c r="F92" s="57"/>
      <c r="G92" s="38"/>
      <c r="H92" s="39">
        <f t="shared" si="18"/>
        <v>0</v>
      </c>
      <c r="I92" s="40">
        <f t="shared" si="19"/>
        <v>0</v>
      </c>
      <c r="J92" s="41">
        <f t="shared" si="20"/>
        <v>0</v>
      </c>
      <c r="K92" s="17"/>
    </row>
    <row r="93" spans="1:11" ht="15" customHeight="1" thickBot="1">
      <c r="A93" s="58">
        <v>4</v>
      </c>
      <c r="B93" s="20" t="s">
        <v>42</v>
      </c>
      <c r="C93" s="20" t="s">
        <v>11</v>
      </c>
      <c r="D93" s="59" t="s">
        <v>43</v>
      </c>
      <c r="E93" s="260"/>
      <c r="F93" s="57"/>
      <c r="G93" s="38"/>
      <c r="H93" s="39">
        <f t="shared" si="18"/>
        <v>0</v>
      </c>
      <c r="I93" s="40">
        <f t="shared" si="19"/>
        <v>0</v>
      </c>
      <c r="J93" s="41">
        <f t="shared" si="20"/>
        <v>0</v>
      </c>
      <c r="K93" s="17"/>
    </row>
    <row r="94" spans="1:11" ht="15" customHeight="1" thickBot="1">
      <c r="A94" s="58">
        <v>5</v>
      </c>
      <c r="B94" s="20" t="s">
        <v>15</v>
      </c>
      <c r="C94" s="20" t="s">
        <v>11</v>
      </c>
      <c r="D94" s="59" t="s">
        <v>44</v>
      </c>
      <c r="E94" s="260"/>
      <c r="F94" s="57"/>
      <c r="G94" s="38"/>
      <c r="H94" s="39">
        <f t="shared" si="18"/>
        <v>0</v>
      </c>
      <c r="I94" s="40">
        <f t="shared" si="19"/>
        <v>0</v>
      </c>
      <c r="J94" s="41">
        <f t="shared" si="20"/>
        <v>0</v>
      </c>
      <c r="K94" s="17"/>
    </row>
    <row r="95" spans="1:11" ht="15" customHeight="1" thickBot="1">
      <c r="A95" s="58">
        <v>6</v>
      </c>
      <c r="B95" s="20" t="s">
        <v>45</v>
      </c>
      <c r="C95" s="20" t="s">
        <v>11</v>
      </c>
      <c r="D95" s="60" t="s">
        <v>46</v>
      </c>
      <c r="E95" s="260"/>
      <c r="F95" s="57"/>
      <c r="G95" s="38"/>
      <c r="H95" s="39">
        <f t="shared" si="18"/>
        <v>0</v>
      </c>
      <c r="I95" s="40">
        <f t="shared" si="19"/>
        <v>0</v>
      </c>
      <c r="J95" s="41">
        <f t="shared" si="20"/>
        <v>0</v>
      </c>
      <c r="K95" s="17"/>
    </row>
    <row r="96" spans="1:11" ht="15" customHeight="1" thickBot="1">
      <c r="A96" s="58">
        <v>7</v>
      </c>
      <c r="B96" s="20" t="s">
        <v>18</v>
      </c>
      <c r="C96" s="20" t="s">
        <v>11</v>
      </c>
      <c r="D96" s="59" t="s">
        <v>47</v>
      </c>
      <c r="E96" s="260"/>
      <c r="F96" s="57"/>
      <c r="G96" s="38"/>
      <c r="H96" s="39">
        <f t="shared" si="18"/>
        <v>0</v>
      </c>
      <c r="I96" s="40">
        <f t="shared" si="19"/>
        <v>0</v>
      </c>
      <c r="J96" s="41">
        <f t="shared" si="20"/>
        <v>0</v>
      </c>
      <c r="K96" s="17"/>
    </row>
    <row r="97" spans="1:11" ht="15" customHeight="1" thickBot="1">
      <c r="A97" s="58">
        <v>8</v>
      </c>
      <c r="B97" s="20" t="s">
        <v>48</v>
      </c>
      <c r="C97" s="20" t="s">
        <v>11</v>
      </c>
      <c r="D97" s="60" t="s">
        <v>49</v>
      </c>
      <c r="E97" s="260"/>
      <c r="F97" s="57"/>
      <c r="G97" s="38"/>
      <c r="H97" s="39">
        <f t="shared" si="18"/>
        <v>0</v>
      </c>
      <c r="I97" s="40">
        <f t="shared" si="19"/>
        <v>0</v>
      </c>
      <c r="J97" s="41">
        <f t="shared" si="20"/>
        <v>0</v>
      </c>
      <c r="K97" s="17"/>
    </row>
    <row r="98" spans="1:11" ht="15" customHeight="1" thickBot="1">
      <c r="A98" s="58">
        <v>9</v>
      </c>
      <c r="B98" s="20" t="s">
        <v>50</v>
      </c>
      <c r="C98" s="20" t="s">
        <v>51</v>
      </c>
      <c r="D98" s="59" t="s">
        <v>52</v>
      </c>
      <c r="E98" s="260"/>
      <c r="F98" s="57"/>
      <c r="G98" s="38"/>
      <c r="H98" s="39">
        <f t="shared" si="18"/>
        <v>0</v>
      </c>
      <c r="I98" s="40">
        <f t="shared" si="19"/>
        <v>0</v>
      </c>
      <c r="J98" s="41">
        <f t="shared" si="20"/>
        <v>0</v>
      </c>
      <c r="K98" s="17"/>
    </row>
    <row r="99" spans="1:11" ht="15" customHeight="1" thickBot="1">
      <c r="A99" s="58">
        <v>10</v>
      </c>
      <c r="B99" s="20" t="s">
        <v>53</v>
      </c>
      <c r="C99" s="20" t="s">
        <v>51</v>
      </c>
      <c r="D99" s="59" t="s">
        <v>54</v>
      </c>
      <c r="E99" s="260"/>
      <c r="F99" s="57"/>
      <c r="G99" s="38"/>
      <c r="H99" s="39">
        <f t="shared" si="18"/>
        <v>0</v>
      </c>
      <c r="I99" s="40">
        <f t="shared" si="19"/>
        <v>0</v>
      </c>
      <c r="J99" s="41">
        <f t="shared" si="20"/>
        <v>0</v>
      </c>
      <c r="K99" s="17"/>
    </row>
    <row r="100" spans="1:11">
      <c r="A100" s="58">
        <v>11</v>
      </c>
      <c r="B100" s="20" t="s">
        <v>55</v>
      </c>
      <c r="C100" s="20" t="s">
        <v>11</v>
      </c>
      <c r="D100" s="59"/>
      <c r="E100" s="260"/>
      <c r="F100" s="22"/>
      <c r="G100" s="38"/>
      <c r="H100" s="39">
        <f t="shared" si="18"/>
        <v>0</v>
      </c>
      <c r="I100" s="40">
        <f t="shared" si="19"/>
        <v>0</v>
      </c>
      <c r="J100" s="41">
        <f t="shared" si="20"/>
        <v>0</v>
      </c>
      <c r="K100" s="17"/>
    </row>
    <row r="101" spans="1:11" ht="15" thickBot="1">
      <c r="A101" s="61"/>
      <c r="B101" s="30"/>
      <c r="C101" s="30"/>
      <c r="D101" s="273" t="s">
        <v>24</v>
      </c>
      <c r="E101" s="274"/>
      <c r="F101" s="62">
        <f>F90+F91+F92+F93+F94+F95+F96+F97+F98+F99+F100</f>
        <v>0</v>
      </c>
      <c r="G101" s="32">
        <f>SUM(G90:G100)</f>
        <v>0</v>
      </c>
      <c r="H101" s="33">
        <f>SUM(H90:H100)</f>
        <v>0</v>
      </c>
      <c r="I101" s="33">
        <f>SUM(I90:I100)</f>
        <v>0</v>
      </c>
      <c r="J101" s="34">
        <f>SUM(J90:J100)</f>
        <v>0</v>
      </c>
      <c r="K101" s="17"/>
    </row>
    <row r="102" spans="1:11" ht="15" thickBot="1">
      <c r="A102" s="220"/>
      <c r="B102" s="220"/>
      <c r="C102" s="220"/>
      <c r="D102" s="220"/>
      <c r="E102" s="220"/>
      <c r="F102" s="220"/>
      <c r="G102" s="220"/>
      <c r="H102" s="220"/>
      <c r="I102" s="220"/>
      <c r="J102" s="277"/>
      <c r="K102" s="17"/>
    </row>
    <row r="103" spans="1:11" ht="15" thickBot="1">
      <c r="A103" s="55">
        <v>1</v>
      </c>
      <c r="B103" s="37" t="s">
        <v>10</v>
      </c>
      <c r="C103" s="37" t="s">
        <v>11</v>
      </c>
      <c r="D103" s="56" t="s">
        <v>39</v>
      </c>
      <c r="E103" s="275" t="s">
        <v>31</v>
      </c>
      <c r="F103" s="57"/>
      <c r="G103" s="38"/>
      <c r="H103" s="39">
        <f>G103/1.2</f>
        <v>0</v>
      </c>
      <c r="I103" s="40">
        <f>H103*0.00948</f>
        <v>0</v>
      </c>
      <c r="J103" s="41">
        <f>H103*1.2-I103</f>
        <v>0</v>
      </c>
      <c r="K103" s="17"/>
    </row>
    <row r="104" spans="1:11" ht="15" thickBot="1">
      <c r="A104" s="58">
        <v>2</v>
      </c>
      <c r="B104" s="20" t="s">
        <v>13</v>
      </c>
      <c r="C104" s="20" t="s">
        <v>11</v>
      </c>
      <c r="D104" s="59" t="s">
        <v>40</v>
      </c>
      <c r="E104" s="260"/>
      <c r="F104" s="57"/>
      <c r="G104" s="38"/>
      <c r="H104" s="39">
        <f t="shared" ref="H104:H113" si="21">G104/1.2</f>
        <v>0</v>
      </c>
      <c r="I104" s="40">
        <f t="shared" ref="I104:I113" si="22">H104*0.00948</f>
        <v>0</v>
      </c>
      <c r="J104" s="41">
        <f t="shared" ref="J104:J113" si="23">H104*1.2-I104</f>
        <v>0</v>
      </c>
      <c r="K104" s="17"/>
    </row>
    <row r="105" spans="1:11" ht="15" thickBot="1">
      <c r="A105" s="58">
        <v>3</v>
      </c>
      <c r="B105" s="20" t="s">
        <v>16</v>
      </c>
      <c r="C105" s="20" t="s">
        <v>11</v>
      </c>
      <c r="D105" s="59" t="s">
        <v>41</v>
      </c>
      <c r="E105" s="260"/>
      <c r="F105" s="57"/>
      <c r="G105" s="38"/>
      <c r="H105" s="39">
        <f t="shared" si="21"/>
        <v>0</v>
      </c>
      <c r="I105" s="40">
        <f t="shared" si="22"/>
        <v>0</v>
      </c>
      <c r="J105" s="41">
        <f t="shared" si="23"/>
        <v>0</v>
      </c>
      <c r="K105" s="17"/>
    </row>
    <row r="106" spans="1:11" ht="15" thickBot="1">
      <c r="A106" s="58">
        <v>4</v>
      </c>
      <c r="B106" s="20" t="s">
        <v>42</v>
      </c>
      <c r="C106" s="20" t="s">
        <v>11</v>
      </c>
      <c r="D106" s="59" t="s">
        <v>43</v>
      </c>
      <c r="E106" s="260"/>
      <c r="F106" s="57"/>
      <c r="G106" s="38"/>
      <c r="H106" s="39">
        <f t="shared" si="21"/>
        <v>0</v>
      </c>
      <c r="I106" s="40">
        <f t="shared" si="22"/>
        <v>0</v>
      </c>
      <c r="J106" s="41">
        <f t="shared" si="23"/>
        <v>0</v>
      </c>
      <c r="K106" s="17"/>
    </row>
    <row r="107" spans="1:11" ht="15" thickBot="1">
      <c r="A107" s="58">
        <v>5</v>
      </c>
      <c r="B107" s="20" t="s">
        <v>15</v>
      </c>
      <c r="C107" s="20" t="s">
        <v>11</v>
      </c>
      <c r="D107" s="59" t="s">
        <v>44</v>
      </c>
      <c r="E107" s="260"/>
      <c r="F107" s="57"/>
      <c r="G107" s="38"/>
      <c r="H107" s="39">
        <f t="shared" si="21"/>
        <v>0</v>
      </c>
      <c r="I107" s="40">
        <f t="shared" si="22"/>
        <v>0</v>
      </c>
      <c r="J107" s="41">
        <f t="shared" si="23"/>
        <v>0</v>
      </c>
      <c r="K107" s="17"/>
    </row>
    <row r="108" spans="1:11" ht="15" thickBot="1">
      <c r="A108" s="58">
        <v>6</v>
      </c>
      <c r="B108" s="20" t="s">
        <v>45</v>
      </c>
      <c r="C108" s="20" t="s">
        <v>11</v>
      </c>
      <c r="D108" s="60" t="s">
        <v>46</v>
      </c>
      <c r="E108" s="260"/>
      <c r="F108" s="57"/>
      <c r="G108" s="38"/>
      <c r="H108" s="39">
        <f t="shared" si="21"/>
        <v>0</v>
      </c>
      <c r="I108" s="40">
        <f t="shared" si="22"/>
        <v>0</v>
      </c>
      <c r="J108" s="41">
        <f t="shared" si="23"/>
        <v>0</v>
      </c>
      <c r="K108" s="17"/>
    </row>
    <row r="109" spans="1:11" ht="15" thickBot="1">
      <c r="A109" s="58">
        <v>7</v>
      </c>
      <c r="B109" s="20" t="s">
        <v>18</v>
      </c>
      <c r="C109" s="20" t="s">
        <v>11</v>
      </c>
      <c r="D109" s="59" t="s">
        <v>47</v>
      </c>
      <c r="E109" s="260"/>
      <c r="F109" s="57"/>
      <c r="G109" s="38"/>
      <c r="H109" s="39">
        <f t="shared" si="21"/>
        <v>0</v>
      </c>
      <c r="I109" s="40">
        <f t="shared" si="22"/>
        <v>0</v>
      </c>
      <c r="J109" s="41">
        <f t="shared" si="23"/>
        <v>0</v>
      </c>
      <c r="K109" s="17"/>
    </row>
    <row r="110" spans="1:11" ht="15" thickBot="1">
      <c r="A110" s="58">
        <v>8</v>
      </c>
      <c r="B110" s="20" t="s">
        <v>48</v>
      </c>
      <c r="C110" s="20" t="s">
        <v>11</v>
      </c>
      <c r="D110" s="60" t="s">
        <v>49</v>
      </c>
      <c r="E110" s="260"/>
      <c r="F110" s="57"/>
      <c r="G110" s="38"/>
      <c r="H110" s="39">
        <f t="shared" si="21"/>
        <v>0</v>
      </c>
      <c r="I110" s="40">
        <f t="shared" si="22"/>
        <v>0</v>
      </c>
      <c r="J110" s="41">
        <f t="shared" si="23"/>
        <v>0</v>
      </c>
      <c r="K110" s="17"/>
    </row>
    <row r="111" spans="1:11" ht="15" thickBot="1">
      <c r="A111" s="58">
        <v>9</v>
      </c>
      <c r="B111" s="20" t="s">
        <v>50</v>
      </c>
      <c r="C111" s="20" t="s">
        <v>51</v>
      </c>
      <c r="D111" s="59" t="s">
        <v>52</v>
      </c>
      <c r="E111" s="260"/>
      <c r="F111" s="57"/>
      <c r="G111" s="38"/>
      <c r="H111" s="39">
        <f t="shared" si="21"/>
        <v>0</v>
      </c>
      <c r="I111" s="40">
        <f t="shared" si="22"/>
        <v>0</v>
      </c>
      <c r="J111" s="41">
        <f t="shared" si="23"/>
        <v>0</v>
      </c>
      <c r="K111" s="17"/>
    </row>
    <row r="112" spans="1:11" ht="15" customHeight="1" thickBot="1">
      <c r="A112" s="58">
        <v>10</v>
      </c>
      <c r="B112" s="20" t="s">
        <v>53</v>
      </c>
      <c r="C112" s="20" t="s">
        <v>51</v>
      </c>
      <c r="D112" s="59" t="s">
        <v>54</v>
      </c>
      <c r="E112" s="260"/>
      <c r="F112" s="57"/>
      <c r="G112" s="38"/>
      <c r="H112" s="39">
        <f t="shared" si="21"/>
        <v>0</v>
      </c>
      <c r="I112" s="40">
        <f t="shared" si="22"/>
        <v>0</v>
      </c>
      <c r="J112" s="41">
        <f t="shared" si="23"/>
        <v>0</v>
      </c>
      <c r="K112" s="17"/>
    </row>
    <row r="113" spans="1:11">
      <c r="A113" s="58">
        <v>11</v>
      </c>
      <c r="B113" s="20" t="s">
        <v>55</v>
      </c>
      <c r="C113" s="20" t="s">
        <v>11</v>
      </c>
      <c r="D113" s="59"/>
      <c r="E113" s="260"/>
      <c r="F113" s="22"/>
      <c r="G113" s="38"/>
      <c r="H113" s="39">
        <f t="shared" si="21"/>
        <v>0</v>
      </c>
      <c r="I113" s="40">
        <f t="shared" si="22"/>
        <v>0</v>
      </c>
      <c r="J113" s="41">
        <f t="shared" si="23"/>
        <v>0</v>
      </c>
      <c r="K113" s="17"/>
    </row>
    <row r="114" spans="1:11" ht="15" thickBot="1">
      <c r="A114" s="61"/>
      <c r="B114" s="30"/>
      <c r="C114" s="30"/>
      <c r="D114" s="273" t="s">
        <v>24</v>
      </c>
      <c r="E114" s="274"/>
      <c r="F114" s="62">
        <f>F103+F104+F105+F106+F107+F108+F109+F110+F111+F112+F113</f>
        <v>0</v>
      </c>
      <c r="G114" s="32">
        <f>SUM(G103:G113)</f>
        <v>0</v>
      </c>
      <c r="H114" s="33">
        <f>SUM(H103:H113)</f>
        <v>0</v>
      </c>
      <c r="I114" s="33">
        <f>SUM(I103:I113)</f>
        <v>0</v>
      </c>
      <c r="J114" s="34">
        <f>SUM(J103:J113)</f>
        <v>0</v>
      </c>
      <c r="K114" s="17"/>
    </row>
    <row r="115" spans="1:11" ht="15" thickBot="1">
      <c r="A115" s="220"/>
      <c r="B115" s="220"/>
      <c r="C115" s="220"/>
      <c r="D115" s="220"/>
      <c r="E115" s="220"/>
      <c r="F115" s="220"/>
      <c r="G115" s="220"/>
      <c r="H115" s="220"/>
      <c r="I115" s="220"/>
      <c r="J115" s="277"/>
      <c r="K115" s="17"/>
    </row>
    <row r="116" spans="1:11" ht="15" thickBot="1">
      <c r="A116" s="55">
        <v>1</v>
      </c>
      <c r="B116" s="37" t="s">
        <v>10</v>
      </c>
      <c r="C116" s="37" t="s">
        <v>11</v>
      </c>
      <c r="D116" s="56" t="s">
        <v>39</v>
      </c>
      <c r="E116" s="275" t="s">
        <v>32</v>
      </c>
      <c r="F116" s="57"/>
      <c r="G116" s="38"/>
      <c r="H116" s="39">
        <f>G116/1.2</f>
        <v>0</v>
      </c>
      <c r="I116" s="40">
        <f>H116*0.00948</f>
        <v>0</v>
      </c>
      <c r="J116" s="41">
        <f>H116*1.2-I116</f>
        <v>0</v>
      </c>
      <c r="K116" s="17"/>
    </row>
    <row r="117" spans="1:11" ht="15" thickBot="1">
      <c r="A117" s="58">
        <v>2</v>
      </c>
      <c r="B117" s="20" t="s">
        <v>13</v>
      </c>
      <c r="C117" s="20" t="s">
        <v>11</v>
      </c>
      <c r="D117" s="59" t="s">
        <v>40</v>
      </c>
      <c r="E117" s="260"/>
      <c r="F117" s="57"/>
      <c r="G117" s="38"/>
      <c r="H117" s="39">
        <f t="shared" ref="H117:H126" si="24">G117/1.2</f>
        <v>0</v>
      </c>
      <c r="I117" s="40">
        <f t="shared" ref="I117:I126" si="25">H117*0.00948</f>
        <v>0</v>
      </c>
      <c r="J117" s="41">
        <f t="shared" ref="J117:J126" si="26">H117*1.2-I117</f>
        <v>0</v>
      </c>
      <c r="K117" s="17"/>
    </row>
    <row r="118" spans="1:11" ht="15" thickBot="1">
      <c r="A118" s="58">
        <v>3</v>
      </c>
      <c r="B118" s="20" t="s">
        <v>16</v>
      </c>
      <c r="C118" s="20" t="s">
        <v>11</v>
      </c>
      <c r="D118" s="59" t="s">
        <v>41</v>
      </c>
      <c r="E118" s="260"/>
      <c r="F118" s="57"/>
      <c r="G118" s="38"/>
      <c r="H118" s="39">
        <f t="shared" si="24"/>
        <v>0</v>
      </c>
      <c r="I118" s="40">
        <f t="shared" si="25"/>
        <v>0</v>
      </c>
      <c r="J118" s="41">
        <f t="shared" si="26"/>
        <v>0</v>
      </c>
      <c r="K118" s="17"/>
    </row>
    <row r="119" spans="1:11" ht="15" thickBot="1">
      <c r="A119" s="58">
        <v>4</v>
      </c>
      <c r="B119" s="20" t="s">
        <v>42</v>
      </c>
      <c r="C119" s="20" t="s">
        <v>11</v>
      </c>
      <c r="D119" s="59" t="s">
        <v>43</v>
      </c>
      <c r="E119" s="260"/>
      <c r="F119" s="57"/>
      <c r="G119" s="38"/>
      <c r="H119" s="39">
        <f t="shared" si="24"/>
        <v>0</v>
      </c>
      <c r="I119" s="40">
        <f t="shared" si="25"/>
        <v>0</v>
      </c>
      <c r="J119" s="41">
        <f t="shared" si="26"/>
        <v>0</v>
      </c>
      <c r="K119" s="17"/>
    </row>
    <row r="120" spans="1:11" ht="15" thickBot="1">
      <c r="A120" s="58">
        <v>5</v>
      </c>
      <c r="B120" s="20" t="s">
        <v>15</v>
      </c>
      <c r="C120" s="20" t="s">
        <v>11</v>
      </c>
      <c r="D120" s="59" t="s">
        <v>44</v>
      </c>
      <c r="E120" s="260"/>
      <c r="F120" s="57"/>
      <c r="G120" s="38"/>
      <c r="H120" s="39">
        <f t="shared" si="24"/>
        <v>0</v>
      </c>
      <c r="I120" s="40">
        <f t="shared" si="25"/>
        <v>0</v>
      </c>
      <c r="J120" s="41">
        <f t="shared" si="26"/>
        <v>0</v>
      </c>
      <c r="K120" s="17"/>
    </row>
    <row r="121" spans="1:11" ht="15" thickBot="1">
      <c r="A121" s="58">
        <v>6</v>
      </c>
      <c r="B121" s="20" t="s">
        <v>45</v>
      </c>
      <c r="C121" s="20" t="s">
        <v>11</v>
      </c>
      <c r="D121" s="60" t="s">
        <v>46</v>
      </c>
      <c r="E121" s="260"/>
      <c r="F121" s="57"/>
      <c r="G121" s="38"/>
      <c r="H121" s="39">
        <f t="shared" si="24"/>
        <v>0</v>
      </c>
      <c r="I121" s="40">
        <f t="shared" si="25"/>
        <v>0</v>
      </c>
      <c r="J121" s="41">
        <f t="shared" si="26"/>
        <v>0</v>
      </c>
      <c r="K121" s="17"/>
    </row>
    <row r="122" spans="1:11" ht="15" thickBot="1">
      <c r="A122" s="58">
        <v>7</v>
      </c>
      <c r="B122" s="20" t="s">
        <v>18</v>
      </c>
      <c r="C122" s="20" t="s">
        <v>11</v>
      </c>
      <c r="D122" s="59" t="s">
        <v>47</v>
      </c>
      <c r="E122" s="260"/>
      <c r="F122" s="57"/>
      <c r="G122" s="38"/>
      <c r="H122" s="39">
        <f t="shared" si="24"/>
        <v>0</v>
      </c>
      <c r="I122" s="40">
        <f t="shared" si="25"/>
        <v>0</v>
      </c>
      <c r="J122" s="41">
        <f t="shared" si="26"/>
        <v>0</v>
      </c>
      <c r="K122" s="17"/>
    </row>
    <row r="123" spans="1:11" ht="15" thickBot="1">
      <c r="A123" s="58">
        <v>8</v>
      </c>
      <c r="B123" s="20" t="s">
        <v>48</v>
      </c>
      <c r="C123" s="20" t="s">
        <v>11</v>
      </c>
      <c r="D123" s="60" t="s">
        <v>49</v>
      </c>
      <c r="E123" s="260"/>
      <c r="F123" s="57"/>
      <c r="G123" s="38"/>
      <c r="H123" s="39">
        <f t="shared" si="24"/>
        <v>0</v>
      </c>
      <c r="I123" s="40">
        <f t="shared" si="25"/>
        <v>0</v>
      </c>
      <c r="J123" s="41">
        <f t="shared" si="26"/>
        <v>0</v>
      </c>
      <c r="K123" s="17"/>
    </row>
    <row r="124" spans="1:11" ht="15" thickBot="1">
      <c r="A124" s="58">
        <v>9</v>
      </c>
      <c r="B124" s="20" t="s">
        <v>50</v>
      </c>
      <c r="C124" s="20" t="s">
        <v>51</v>
      </c>
      <c r="D124" s="59" t="s">
        <v>52</v>
      </c>
      <c r="E124" s="260"/>
      <c r="F124" s="57"/>
      <c r="G124" s="38"/>
      <c r="H124" s="39">
        <f t="shared" si="24"/>
        <v>0</v>
      </c>
      <c r="I124" s="40">
        <f t="shared" si="25"/>
        <v>0</v>
      </c>
      <c r="J124" s="41">
        <f t="shared" si="26"/>
        <v>0</v>
      </c>
      <c r="K124" s="17"/>
    </row>
    <row r="125" spans="1:11" ht="21.75" customHeight="1" thickBot="1">
      <c r="A125" s="58">
        <v>10</v>
      </c>
      <c r="B125" s="20" t="s">
        <v>53</v>
      </c>
      <c r="C125" s="20" t="s">
        <v>51</v>
      </c>
      <c r="D125" s="59" t="s">
        <v>54</v>
      </c>
      <c r="E125" s="260"/>
      <c r="F125" s="57"/>
      <c r="G125" s="38"/>
      <c r="H125" s="39">
        <f t="shared" si="24"/>
        <v>0</v>
      </c>
      <c r="I125" s="40">
        <f t="shared" si="25"/>
        <v>0</v>
      </c>
      <c r="J125" s="41">
        <f t="shared" si="26"/>
        <v>0</v>
      </c>
      <c r="K125" s="17"/>
    </row>
    <row r="126" spans="1:11" ht="18.75" customHeight="1">
      <c r="A126" s="58">
        <v>11</v>
      </c>
      <c r="B126" s="20" t="s">
        <v>55</v>
      </c>
      <c r="C126" s="20" t="s">
        <v>11</v>
      </c>
      <c r="D126" s="59"/>
      <c r="E126" s="260"/>
      <c r="F126" s="22"/>
      <c r="G126" s="38"/>
      <c r="H126" s="39">
        <f t="shared" si="24"/>
        <v>0</v>
      </c>
      <c r="I126" s="40">
        <f t="shared" si="25"/>
        <v>0</v>
      </c>
      <c r="J126" s="41">
        <f t="shared" si="26"/>
        <v>0</v>
      </c>
      <c r="K126" s="17"/>
    </row>
    <row r="127" spans="1:11" ht="14.25" customHeight="1" thickBot="1">
      <c r="A127" s="61"/>
      <c r="B127" s="30"/>
      <c r="C127" s="30"/>
      <c r="D127" s="273" t="s">
        <v>24</v>
      </c>
      <c r="E127" s="274"/>
      <c r="F127" s="62">
        <f>F116+F117+F118+F119+F120+F121+F122+F123+F124+F125+F126</f>
        <v>0</v>
      </c>
      <c r="G127" s="32">
        <f>SUM(G116:G126)</f>
        <v>0</v>
      </c>
      <c r="H127" s="33">
        <f>SUM(H116:H126)</f>
        <v>0</v>
      </c>
      <c r="I127" s="33">
        <f>SUM(I116:I126)</f>
        <v>0</v>
      </c>
      <c r="J127" s="34">
        <f>SUM(J116:J126)</f>
        <v>0</v>
      </c>
      <c r="K127" s="17"/>
    </row>
    <row r="128" spans="1:11" ht="14.25" customHeight="1" thickBot="1">
      <c r="A128" s="257"/>
      <c r="B128" s="257"/>
      <c r="C128" s="257"/>
      <c r="D128" s="257"/>
      <c r="E128" s="257"/>
      <c r="F128" s="257"/>
      <c r="G128" s="257"/>
      <c r="H128" s="257"/>
      <c r="I128" s="257"/>
      <c r="J128" s="276"/>
      <c r="K128" s="17"/>
    </row>
    <row r="129" spans="1:11" ht="13.5" customHeight="1" thickBot="1">
      <c r="A129" s="55">
        <v>1</v>
      </c>
      <c r="B129" s="37" t="s">
        <v>10</v>
      </c>
      <c r="C129" s="37" t="s">
        <v>11</v>
      </c>
      <c r="D129" s="56" t="s">
        <v>39</v>
      </c>
      <c r="E129" s="275" t="s">
        <v>33</v>
      </c>
      <c r="F129" s="57"/>
      <c r="G129" s="38"/>
      <c r="H129" s="39">
        <f>G129/1.2</f>
        <v>0</v>
      </c>
      <c r="I129" s="40">
        <f>H129*0.00948</f>
        <v>0</v>
      </c>
      <c r="J129" s="41">
        <f>H129*1.2-I129</f>
        <v>0</v>
      </c>
      <c r="K129" s="17"/>
    </row>
    <row r="130" spans="1:11" ht="14.25" customHeight="1" thickBot="1">
      <c r="A130" s="58">
        <v>2</v>
      </c>
      <c r="B130" s="20" t="s">
        <v>13</v>
      </c>
      <c r="C130" s="20" t="s">
        <v>11</v>
      </c>
      <c r="D130" s="59" t="s">
        <v>40</v>
      </c>
      <c r="E130" s="260"/>
      <c r="F130" s="57"/>
      <c r="G130" s="38"/>
      <c r="H130" s="39">
        <f t="shared" ref="H130:H139" si="27">G130/1.2</f>
        <v>0</v>
      </c>
      <c r="I130" s="40">
        <f t="shared" ref="I130:I139" si="28">H130*0.00948</f>
        <v>0</v>
      </c>
      <c r="J130" s="41">
        <f t="shared" ref="J130:J139" si="29">H130*1.2-I130</f>
        <v>0</v>
      </c>
      <c r="K130" s="17"/>
    </row>
    <row r="131" spans="1:11" ht="14.25" customHeight="1" thickBot="1">
      <c r="A131" s="58">
        <v>3</v>
      </c>
      <c r="B131" s="20" t="s">
        <v>16</v>
      </c>
      <c r="C131" s="20" t="s">
        <v>11</v>
      </c>
      <c r="D131" s="59" t="s">
        <v>41</v>
      </c>
      <c r="E131" s="260"/>
      <c r="F131" s="57"/>
      <c r="G131" s="38"/>
      <c r="H131" s="39">
        <f t="shared" si="27"/>
        <v>0</v>
      </c>
      <c r="I131" s="40">
        <f t="shared" si="28"/>
        <v>0</v>
      </c>
      <c r="J131" s="41">
        <f t="shared" si="29"/>
        <v>0</v>
      </c>
      <c r="K131" s="17"/>
    </row>
    <row r="132" spans="1:11" ht="14.25" customHeight="1" thickBot="1">
      <c r="A132" s="58">
        <v>4</v>
      </c>
      <c r="B132" s="20" t="s">
        <v>42</v>
      </c>
      <c r="C132" s="20" t="s">
        <v>11</v>
      </c>
      <c r="D132" s="59" t="s">
        <v>43</v>
      </c>
      <c r="E132" s="260"/>
      <c r="F132" s="57"/>
      <c r="G132" s="38"/>
      <c r="H132" s="39">
        <f t="shared" si="27"/>
        <v>0</v>
      </c>
      <c r="I132" s="40">
        <f t="shared" si="28"/>
        <v>0</v>
      </c>
      <c r="J132" s="41">
        <f t="shared" si="29"/>
        <v>0</v>
      </c>
      <c r="K132" s="17"/>
    </row>
    <row r="133" spans="1:11" ht="14.25" customHeight="1" thickBot="1">
      <c r="A133" s="58">
        <v>5</v>
      </c>
      <c r="B133" s="20" t="s">
        <v>15</v>
      </c>
      <c r="C133" s="20" t="s">
        <v>11</v>
      </c>
      <c r="D133" s="59" t="s">
        <v>44</v>
      </c>
      <c r="E133" s="260"/>
      <c r="F133" s="57"/>
      <c r="G133" s="38"/>
      <c r="H133" s="39">
        <f t="shared" si="27"/>
        <v>0</v>
      </c>
      <c r="I133" s="40">
        <f t="shared" si="28"/>
        <v>0</v>
      </c>
      <c r="J133" s="41">
        <f t="shared" si="29"/>
        <v>0</v>
      </c>
      <c r="K133" s="17"/>
    </row>
    <row r="134" spans="1:11" ht="14.25" customHeight="1" thickBot="1">
      <c r="A134" s="58">
        <v>6</v>
      </c>
      <c r="B134" s="20" t="s">
        <v>45</v>
      </c>
      <c r="C134" s="20" t="s">
        <v>11</v>
      </c>
      <c r="D134" s="60" t="s">
        <v>46</v>
      </c>
      <c r="E134" s="260"/>
      <c r="F134" s="57"/>
      <c r="G134" s="38"/>
      <c r="H134" s="39">
        <f t="shared" si="27"/>
        <v>0</v>
      </c>
      <c r="I134" s="40">
        <f t="shared" si="28"/>
        <v>0</v>
      </c>
      <c r="J134" s="41">
        <f t="shared" si="29"/>
        <v>0</v>
      </c>
      <c r="K134" s="17"/>
    </row>
    <row r="135" spans="1:11" ht="14.25" customHeight="1" thickBot="1">
      <c r="A135" s="58">
        <v>7</v>
      </c>
      <c r="B135" s="20" t="s">
        <v>18</v>
      </c>
      <c r="C135" s="20" t="s">
        <v>11</v>
      </c>
      <c r="D135" s="59" t="s">
        <v>47</v>
      </c>
      <c r="E135" s="260"/>
      <c r="F135" s="57"/>
      <c r="G135" s="38"/>
      <c r="H135" s="39">
        <f t="shared" si="27"/>
        <v>0</v>
      </c>
      <c r="I135" s="40">
        <f t="shared" si="28"/>
        <v>0</v>
      </c>
      <c r="J135" s="41">
        <f t="shared" si="29"/>
        <v>0</v>
      </c>
      <c r="K135" s="17"/>
    </row>
    <row r="136" spans="1:11" ht="14.25" customHeight="1" thickBot="1">
      <c r="A136" s="58">
        <v>8</v>
      </c>
      <c r="B136" s="20" t="s">
        <v>48</v>
      </c>
      <c r="C136" s="20" t="s">
        <v>11</v>
      </c>
      <c r="D136" s="60" t="s">
        <v>49</v>
      </c>
      <c r="E136" s="260"/>
      <c r="F136" s="57"/>
      <c r="G136" s="38"/>
      <c r="H136" s="39">
        <f t="shared" si="27"/>
        <v>0</v>
      </c>
      <c r="I136" s="40">
        <f t="shared" si="28"/>
        <v>0</v>
      </c>
      <c r="J136" s="41">
        <f t="shared" si="29"/>
        <v>0</v>
      </c>
      <c r="K136" s="17"/>
    </row>
    <row r="137" spans="1:11" ht="14.25" customHeight="1" thickBot="1">
      <c r="A137" s="58">
        <v>9</v>
      </c>
      <c r="B137" s="20" t="s">
        <v>50</v>
      </c>
      <c r="C137" s="20" t="s">
        <v>51</v>
      </c>
      <c r="D137" s="59" t="s">
        <v>52</v>
      </c>
      <c r="E137" s="260"/>
      <c r="F137" s="57"/>
      <c r="G137" s="38"/>
      <c r="H137" s="39">
        <f t="shared" si="27"/>
        <v>0</v>
      </c>
      <c r="I137" s="40">
        <f t="shared" si="28"/>
        <v>0</v>
      </c>
      <c r="J137" s="41">
        <f t="shared" si="29"/>
        <v>0</v>
      </c>
      <c r="K137" s="17"/>
    </row>
    <row r="138" spans="1:11" ht="47.25" customHeight="1" thickBot="1">
      <c r="A138" s="58">
        <v>10</v>
      </c>
      <c r="B138" s="20" t="s">
        <v>53</v>
      </c>
      <c r="C138" s="20" t="s">
        <v>51</v>
      </c>
      <c r="D138" s="59" t="s">
        <v>54</v>
      </c>
      <c r="E138" s="260"/>
      <c r="F138" s="57"/>
      <c r="G138" s="38"/>
      <c r="H138" s="39">
        <f t="shared" si="27"/>
        <v>0</v>
      </c>
      <c r="I138" s="40">
        <f t="shared" si="28"/>
        <v>0</v>
      </c>
      <c r="J138" s="41">
        <f t="shared" si="29"/>
        <v>0</v>
      </c>
      <c r="K138" s="17"/>
    </row>
    <row r="139" spans="1:11" ht="14.25" customHeight="1">
      <c r="A139" s="58">
        <v>11</v>
      </c>
      <c r="B139" s="20" t="s">
        <v>55</v>
      </c>
      <c r="C139" s="20" t="s">
        <v>11</v>
      </c>
      <c r="D139" s="59"/>
      <c r="E139" s="260"/>
      <c r="F139" s="22"/>
      <c r="G139" s="38"/>
      <c r="H139" s="39">
        <f t="shared" si="27"/>
        <v>0</v>
      </c>
      <c r="I139" s="40">
        <f t="shared" si="28"/>
        <v>0</v>
      </c>
      <c r="J139" s="41">
        <f t="shared" si="29"/>
        <v>0</v>
      </c>
      <c r="K139" s="17"/>
    </row>
    <row r="140" spans="1:11" ht="14.25" customHeight="1" thickBot="1">
      <c r="A140" s="61"/>
      <c r="B140" s="30"/>
      <c r="C140" s="30"/>
      <c r="D140" s="273" t="s">
        <v>24</v>
      </c>
      <c r="E140" s="274"/>
      <c r="F140" s="62">
        <f>F129+F130+F131+F132+F133+F134+F135+F136+F137+F138+F139</f>
        <v>0</v>
      </c>
      <c r="G140" s="32">
        <f>SUM(G129:G139)</f>
        <v>0</v>
      </c>
      <c r="H140" s="33">
        <f>SUM(H129:H139)</f>
        <v>0</v>
      </c>
      <c r="I140" s="33">
        <f>SUM(I129:I139)</f>
        <v>0</v>
      </c>
      <c r="J140" s="34">
        <f>SUM(J129:J139)</f>
        <v>0</v>
      </c>
      <c r="K140" s="17"/>
    </row>
    <row r="141" spans="1:11" ht="14.25" customHeight="1" thickBot="1">
      <c r="A141" s="256"/>
      <c r="B141" s="257"/>
      <c r="C141" s="257"/>
      <c r="D141" s="257"/>
      <c r="E141" s="257"/>
      <c r="F141" s="257"/>
      <c r="G141" s="257"/>
      <c r="H141" s="257"/>
      <c r="I141" s="257"/>
      <c r="J141" s="258"/>
      <c r="K141" s="17"/>
    </row>
    <row r="142" spans="1:11" ht="14.25" customHeight="1" thickBot="1">
      <c r="A142" s="55">
        <v>1</v>
      </c>
      <c r="B142" s="37" t="s">
        <v>10</v>
      </c>
      <c r="C142" s="37" t="s">
        <v>11</v>
      </c>
      <c r="D142" s="56" t="s">
        <v>39</v>
      </c>
      <c r="E142" s="275" t="s">
        <v>34</v>
      </c>
      <c r="F142" s="57"/>
      <c r="G142" s="38"/>
      <c r="H142" s="39">
        <f>G142/1.2</f>
        <v>0</v>
      </c>
      <c r="I142" s="40">
        <f>H142*0.00948</f>
        <v>0</v>
      </c>
      <c r="J142" s="41">
        <f>H142*1.2-I142</f>
        <v>0</v>
      </c>
      <c r="K142" s="17"/>
    </row>
    <row r="143" spans="1:11" ht="14.25" customHeight="1" thickBot="1">
      <c r="A143" s="58">
        <v>2</v>
      </c>
      <c r="B143" s="20" t="s">
        <v>13</v>
      </c>
      <c r="C143" s="20" t="s">
        <v>11</v>
      </c>
      <c r="D143" s="59" t="s">
        <v>40</v>
      </c>
      <c r="E143" s="260"/>
      <c r="F143" s="57"/>
      <c r="G143" s="38"/>
      <c r="H143" s="39">
        <f t="shared" ref="H143:H152" si="30">G143/1.2</f>
        <v>0</v>
      </c>
      <c r="I143" s="40">
        <f t="shared" ref="I143:I152" si="31">H143*0.00948</f>
        <v>0</v>
      </c>
      <c r="J143" s="41">
        <f t="shared" ref="J143:J152" si="32">H143*1.2-I143</f>
        <v>0</v>
      </c>
      <c r="K143" s="17"/>
    </row>
    <row r="144" spans="1:11" ht="14.25" customHeight="1" thickBot="1">
      <c r="A144" s="58">
        <v>3</v>
      </c>
      <c r="B144" s="20" t="s">
        <v>16</v>
      </c>
      <c r="C144" s="20" t="s">
        <v>11</v>
      </c>
      <c r="D144" s="59" t="s">
        <v>41</v>
      </c>
      <c r="E144" s="260"/>
      <c r="F144" s="57"/>
      <c r="G144" s="38"/>
      <c r="H144" s="39">
        <f t="shared" si="30"/>
        <v>0</v>
      </c>
      <c r="I144" s="40">
        <f t="shared" si="31"/>
        <v>0</v>
      </c>
      <c r="J144" s="41">
        <f t="shared" si="32"/>
        <v>0</v>
      </c>
      <c r="K144" s="17"/>
    </row>
    <row r="145" spans="1:11" ht="14.25" customHeight="1" thickBot="1">
      <c r="A145" s="58">
        <v>4</v>
      </c>
      <c r="B145" s="20" t="s">
        <v>42</v>
      </c>
      <c r="C145" s="20" t="s">
        <v>11</v>
      </c>
      <c r="D145" s="59" t="s">
        <v>43</v>
      </c>
      <c r="E145" s="260"/>
      <c r="F145" s="57"/>
      <c r="G145" s="38"/>
      <c r="H145" s="39">
        <f t="shared" si="30"/>
        <v>0</v>
      </c>
      <c r="I145" s="40">
        <f t="shared" si="31"/>
        <v>0</v>
      </c>
      <c r="J145" s="41">
        <f t="shared" si="32"/>
        <v>0</v>
      </c>
      <c r="K145" s="17"/>
    </row>
    <row r="146" spans="1:11" ht="14.25" customHeight="1" thickBot="1">
      <c r="A146" s="58">
        <v>5</v>
      </c>
      <c r="B146" s="20" t="s">
        <v>15</v>
      </c>
      <c r="C146" s="20" t="s">
        <v>11</v>
      </c>
      <c r="D146" s="59" t="s">
        <v>44</v>
      </c>
      <c r="E146" s="260"/>
      <c r="F146" s="57"/>
      <c r="G146" s="38"/>
      <c r="H146" s="39">
        <f t="shared" si="30"/>
        <v>0</v>
      </c>
      <c r="I146" s="40">
        <f t="shared" si="31"/>
        <v>0</v>
      </c>
      <c r="J146" s="41">
        <f t="shared" si="32"/>
        <v>0</v>
      </c>
      <c r="K146" s="17"/>
    </row>
    <row r="147" spans="1:11" ht="14.25" customHeight="1" thickBot="1">
      <c r="A147" s="58">
        <v>6</v>
      </c>
      <c r="B147" s="20" t="s">
        <v>45</v>
      </c>
      <c r="C147" s="20" t="s">
        <v>11</v>
      </c>
      <c r="D147" s="60" t="s">
        <v>46</v>
      </c>
      <c r="E147" s="260"/>
      <c r="F147" s="57"/>
      <c r="G147" s="38"/>
      <c r="H147" s="39">
        <f t="shared" si="30"/>
        <v>0</v>
      </c>
      <c r="I147" s="40">
        <f t="shared" si="31"/>
        <v>0</v>
      </c>
      <c r="J147" s="41">
        <f t="shared" si="32"/>
        <v>0</v>
      </c>
      <c r="K147" s="17"/>
    </row>
    <row r="148" spans="1:11" ht="14.25" customHeight="1" thickBot="1">
      <c r="A148" s="58">
        <v>7</v>
      </c>
      <c r="B148" s="20" t="s">
        <v>18</v>
      </c>
      <c r="C148" s="20" t="s">
        <v>11</v>
      </c>
      <c r="D148" s="59" t="s">
        <v>47</v>
      </c>
      <c r="E148" s="260"/>
      <c r="F148" s="57"/>
      <c r="G148" s="38"/>
      <c r="H148" s="39">
        <f t="shared" si="30"/>
        <v>0</v>
      </c>
      <c r="I148" s="40">
        <f t="shared" si="31"/>
        <v>0</v>
      </c>
      <c r="J148" s="41">
        <f t="shared" si="32"/>
        <v>0</v>
      </c>
      <c r="K148" s="17"/>
    </row>
    <row r="149" spans="1:11" ht="14.25" customHeight="1" thickBot="1">
      <c r="A149" s="58">
        <v>8</v>
      </c>
      <c r="B149" s="20" t="s">
        <v>48</v>
      </c>
      <c r="C149" s="20" t="s">
        <v>11</v>
      </c>
      <c r="D149" s="60" t="s">
        <v>49</v>
      </c>
      <c r="E149" s="260"/>
      <c r="F149" s="57"/>
      <c r="G149" s="38"/>
      <c r="H149" s="39">
        <f t="shared" si="30"/>
        <v>0</v>
      </c>
      <c r="I149" s="40">
        <f t="shared" si="31"/>
        <v>0</v>
      </c>
      <c r="J149" s="41">
        <f t="shared" si="32"/>
        <v>0</v>
      </c>
      <c r="K149" s="17"/>
    </row>
    <row r="150" spans="1:11" ht="14.25" customHeight="1" thickBot="1">
      <c r="A150" s="58">
        <v>9</v>
      </c>
      <c r="B150" s="20" t="s">
        <v>50</v>
      </c>
      <c r="C150" s="20" t="s">
        <v>51</v>
      </c>
      <c r="D150" s="59" t="s">
        <v>52</v>
      </c>
      <c r="E150" s="260"/>
      <c r="F150" s="57"/>
      <c r="G150" s="38"/>
      <c r="H150" s="39">
        <f t="shared" si="30"/>
        <v>0</v>
      </c>
      <c r="I150" s="40">
        <f t="shared" si="31"/>
        <v>0</v>
      </c>
      <c r="J150" s="41">
        <f t="shared" si="32"/>
        <v>0</v>
      </c>
      <c r="K150" s="17"/>
    </row>
    <row r="151" spans="1:11" ht="14.25" customHeight="1">
      <c r="A151" s="58">
        <v>10</v>
      </c>
      <c r="B151" s="20" t="s">
        <v>53</v>
      </c>
      <c r="C151" s="20" t="s">
        <v>51</v>
      </c>
      <c r="D151" s="59" t="s">
        <v>54</v>
      </c>
      <c r="E151" s="260"/>
      <c r="F151" s="57"/>
      <c r="G151" s="38"/>
      <c r="H151" s="39">
        <f t="shared" si="30"/>
        <v>0</v>
      </c>
      <c r="I151" s="40">
        <f t="shared" si="31"/>
        <v>0</v>
      </c>
      <c r="J151" s="41">
        <f t="shared" si="32"/>
        <v>0</v>
      </c>
      <c r="K151" s="17"/>
    </row>
    <row r="152" spans="1:11" ht="14.25" hidden="1" customHeight="1">
      <c r="A152" s="58">
        <v>11</v>
      </c>
      <c r="B152" s="20" t="s">
        <v>55</v>
      </c>
      <c r="C152" s="20" t="s">
        <v>11</v>
      </c>
      <c r="D152" s="59"/>
      <c r="E152" s="260"/>
      <c r="F152" s="22"/>
      <c r="G152" s="38"/>
      <c r="H152" s="39">
        <f t="shared" si="30"/>
        <v>0</v>
      </c>
      <c r="I152" s="40">
        <f t="shared" si="31"/>
        <v>0</v>
      </c>
      <c r="J152" s="41">
        <f t="shared" si="32"/>
        <v>0</v>
      </c>
      <c r="K152" s="17"/>
    </row>
    <row r="153" spans="1:11" ht="14.25" customHeight="1" thickBot="1">
      <c r="A153" s="61"/>
      <c r="B153" s="30"/>
      <c r="C153" s="30"/>
      <c r="D153" s="273" t="s">
        <v>24</v>
      </c>
      <c r="E153" s="274"/>
      <c r="F153" s="62">
        <f>F142+F143+F144+F145+F146+F147+F148+F149+F150+F151+F152</f>
        <v>0</v>
      </c>
      <c r="G153" s="32">
        <f>SUM(G142:G152)</f>
        <v>0</v>
      </c>
      <c r="H153" s="33">
        <f>SUM(H142:H152)</f>
        <v>0</v>
      </c>
      <c r="I153" s="33">
        <f>SUM(I142:I152)</f>
        <v>0</v>
      </c>
      <c r="J153" s="34">
        <f>SUM(J142:J152)</f>
        <v>0</v>
      </c>
      <c r="K153" s="17"/>
    </row>
    <row r="154" spans="1:11" ht="14.25" customHeight="1">
      <c r="A154" s="220"/>
      <c r="B154" s="220"/>
      <c r="C154" s="220"/>
      <c r="D154" s="220"/>
      <c r="E154" s="220"/>
      <c r="F154" s="220"/>
      <c r="G154" s="220"/>
      <c r="H154" s="220"/>
      <c r="I154" s="220"/>
      <c r="J154" s="277"/>
      <c r="K154" s="17"/>
    </row>
    <row r="155" spans="1:11" ht="14.25" customHeight="1" thickBot="1">
      <c r="A155" s="278"/>
      <c r="B155" s="278"/>
      <c r="C155" s="278"/>
      <c r="D155" s="278"/>
      <c r="E155" s="278"/>
      <c r="F155" s="278"/>
      <c r="G155" s="278"/>
      <c r="H155" s="278"/>
      <c r="I155" s="278"/>
      <c r="J155" s="279"/>
      <c r="K155" s="17"/>
    </row>
    <row r="156" spans="1:11" ht="14.25" customHeight="1" thickBot="1">
      <c r="A156" s="55">
        <v>1</v>
      </c>
      <c r="B156" s="37" t="s">
        <v>10</v>
      </c>
      <c r="C156" s="37" t="s">
        <v>11</v>
      </c>
      <c r="D156" s="56" t="s">
        <v>39</v>
      </c>
      <c r="E156" s="275" t="s">
        <v>35</v>
      </c>
      <c r="F156" s="57"/>
      <c r="G156" s="38"/>
      <c r="H156" s="39">
        <f>G156/1.2</f>
        <v>0</v>
      </c>
      <c r="I156" s="40">
        <f>H156*0.00948</f>
        <v>0</v>
      </c>
      <c r="J156" s="41">
        <f>H156*1.2-I156</f>
        <v>0</v>
      </c>
      <c r="K156" s="17"/>
    </row>
    <row r="157" spans="1:11" ht="14.25" customHeight="1" thickBot="1">
      <c r="A157" s="58">
        <v>2</v>
      </c>
      <c r="B157" s="20" t="s">
        <v>13</v>
      </c>
      <c r="C157" s="20" t="s">
        <v>11</v>
      </c>
      <c r="D157" s="59" t="s">
        <v>40</v>
      </c>
      <c r="E157" s="260"/>
      <c r="F157" s="57"/>
      <c r="G157" s="38"/>
      <c r="H157" s="39">
        <f t="shared" ref="H157:H166" si="33">G157/1.2</f>
        <v>0</v>
      </c>
      <c r="I157" s="40">
        <f t="shared" ref="I157:I166" si="34">H157*0.00948</f>
        <v>0</v>
      </c>
      <c r="J157" s="41">
        <f t="shared" ref="J157:J166" si="35">H157*1.2-I157</f>
        <v>0</v>
      </c>
      <c r="K157" s="17"/>
    </row>
    <row r="158" spans="1:11" ht="14.25" customHeight="1" thickBot="1">
      <c r="A158" s="58">
        <v>3</v>
      </c>
      <c r="B158" s="20" t="s">
        <v>16</v>
      </c>
      <c r="C158" s="20" t="s">
        <v>11</v>
      </c>
      <c r="D158" s="59" t="s">
        <v>41</v>
      </c>
      <c r="E158" s="260"/>
      <c r="F158" s="57"/>
      <c r="G158" s="38"/>
      <c r="H158" s="39">
        <f t="shared" si="33"/>
        <v>0</v>
      </c>
      <c r="I158" s="40">
        <f t="shared" si="34"/>
        <v>0</v>
      </c>
      <c r="J158" s="41">
        <f t="shared" si="35"/>
        <v>0</v>
      </c>
      <c r="K158" s="17"/>
    </row>
    <row r="159" spans="1:11" ht="14.25" customHeight="1" thickBot="1">
      <c r="A159" s="58">
        <v>4</v>
      </c>
      <c r="B159" s="20" t="s">
        <v>42</v>
      </c>
      <c r="C159" s="20" t="s">
        <v>11</v>
      </c>
      <c r="D159" s="59" t="s">
        <v>43</v>
      </c>
      <c r="E159" s="260"/>
      <c r="F159" s="57"/>
      <c r="G159" s="38"/>
      <c r="H159" s="39">
        <f t="shared" si="33"/>
        <v>0</v>
      </c>
      <c r="I159" s="40">
        <f t="shared" si="34"/>
        <v>0</v>
      </c>
      <c r="J159" s="41">
        <f t="shared" si="35"/>
        <v>0</v>
      </c>
      <c r="K159" s="17"/>
    </row>
    <row r="160" spans="1:11" ht="14.25" customHeight="1" thickBot="1">
      <c r="A160" s="58">
        <v>5</v>
      </c>
      <c r="B160" s="20" t="s">
        <v>15</v>
      </c>
      <c r="C160" s="20" t="s">
        <v>11</v>
      </c>
      <c r="D160" s="59" t="s">
        <v>44</v>
      </c>
      <c r="E160" s="260"/>
      <c r="F160" s="57"/>
      <c r="G160" s="38"/>
      <c r="H160" s="39">
        <f t="shared" si="33"/>
        <v>0</v>
      </c>
      <c r="I160" s="40">
        <f t="shared" si="34"/>
        <v>0</v>
      </c>
      <c r="J160" s="41">
        <f t="shared" si="35"/>
        <v>0</v>
      </c>
      <c r="K160" s="17"/>
    </row>
    <row r="161" spans="1:11" ht="14.25" customHeight="1" thickBot="1">
      <c r="A161" s="58">
        <v>6</v>
      </c>
      <c r="B161" s="20" t="s">
        <v>45</v>
      </c>
      <c r="C161" s="20" t="s">
        <v>11</v>
      </c>
      <c r="D161" s="60" t="s">
        <v>46</v>
      </c>
      <c r="E161" s="260"/>
      <c r="F161" s="57"/>
      <c r="G161" s="38"/>
      <c r="H161" s="39">
        <f t="shared" si="33"/>
        <v>0</v>
      </c>
      <c r="I161" s="40">
        <f t="shared" si="34"/>
        <v>0</v>
      </c>
      <c r="J161" s="41">
        <f t="shared" si="35"/>
        <v>0</v>
      </c>
      <c r="K161" s="17"/>
    </row>
    <row r="162" spans="1:11" ht="14.25" customHeight="1" thickBot="1">
      <c r="A162" s="58">
        <v>7</v>
      </c>
      <c r="B162" s="20" t="s">
        <v>18</v>
      </c>
      <c r="C162" s="20" t="s">
        <v>11</v>
      </c>
      <c r="D162" s="59" t="s">
        <v>47</v>
      </c>
      <c r="E162" s="260"/>
      <c r="F162" s="57"/>
      <c r="G162" s="38"/>
      <c r="H162" s="39">
        <f t="shared" si="33"/>
        <v>0</v>
      </c>
      <c r="I162" s="40">
        <f t="shared" si="34"/>
        <v>0</v>
      </c>
      <c r="J162" s="41">
        <f t="shared" si="35"/>
        <v>0</v>
      </c>
      <c r="K162" s="17"/>
    </row>
    <row r="163" spans="1:11" ht="14.25" customHeight="1" thickBot="1">
      <c r="A163" s="58">
        <v>8</v>
      </c>
      <c r="B163" s="20" t="s">
        <v>48</v>
      </c>
      <c r="C163" s="20" t="s">
        <v>11</v>
      </c>
      <c r="D163" s="60" t="s">
        <v>49</v>
      </c>
      <c r="E163" s="260"/>
      <c r="F163" s="57"/>
      <c r="G163" s="38"/>
      <c r="H163" s="39">
        <f t="shared" si="33"/>
        <v>0</v>
      </c>
      <c r="I163" s="40">
        <f t="shared" si="34"/>
        <v>0</v>
      </c>
      <c r="J163" s="41">
        <f t="shared" si="35"/>
        <v>0</v>
      </c>
      <c r="K163" s="17"/>
    </row>
    <row r="164" spans="1:11" ht="14.25" customHeight="1" thickBot="1">
      <c r="A164" s="58">
        <v>9</v>
      </c>
      <c r="B164" s="20" t="s">
        <v>50</v>
      </c>
      <c r="C164" s="20" t="s">
        <v>51</v>
      </c>
      <c r="D164" s="59" t="s">
        <v>52</v>
      </c>
      <c r="E164" s="260"/>
      <c r="F164" s="57"/>
      <c r="G164" s="38"/>
      <c r="H164" s="39">
        <f t="shared" si="33"/>
        <v>0</v>
      </c>
      <c r="I164" s="40">
        <f t="shared" si="34"/>
        <v>0</v>
      </c>
      <c r="J164" s="41">
        <f t="shared" si="35"/>
        <v>0</v>
      </c>
      <c r="K164" s="17"/>
    </row>
    <row r="165" spans="1:11" ht="21" customHeight="1" thickBot="1">
      <c r="A165" s="58">
        <v>10</v>
      </c>
      <c r="B165" s="20" t="s">
        <v>53</v>
      </c>
      <c r="C165" s="20" t="s">
        <v>51</v>
      </c>
      <c r="D165" s="59" t="s">
        <v>54</v>
      </c>
      <c r="E165" s="260"/>
      <c r="F165" s="57"/>
      <c r="G165" s="38"/>
      <c r="H165" s="39">
        <f t="shared" si="33"/>
        <v>0</v>
      </c>
      <c r="I165" s="40">
        <f t="shared" si="34"/>
        <v>0</v>
      </c>
      <c r="J165" s="41">
        <f t="shared" si="35"/>
        <v>0</v>
      </c>
      <c r="K165" s="17"/>
    </row>
    <row r="166" spans="1:11">
      <c r="A166" s="58">
        <v>11</v>
      </c>
      <c r="B166" s="20" t="s">
        <v>55</v>
      </c>
      <c r="C166" s="20" t="s">
        <v>11</v>
      </c>
      <c r="D166" s="59"/>
      <c r="E166" s="260"/>
      <c r="F166" s="22"/>
      <c r="G166" s="38"/>
      <c r="H166" s="39">
        <f t="shared" si="33"/>
        <v>0</v>
      </c>
      <c r="I166" s="40">
        <f t="shared" si="34"/>
        <v>0</v>
      </c>
      <c r="J166" s="41">
        <f t="shared" si="35"/>
        <v>0</v>
      </c>
      <c r="K166" s="17"/>
    </row>
    <row r="167" spans="1:11" ht="15" thickBot="1">
      <c r="A167" s="61"/>
      <c r="B167" s="30"/>
      <c r="C167" s="30"/>
      <c r="D167" s="273" t="s">
        <v>24</v>
      </c>
      <c r="E167" s="274"/>
      <c r="F167" s="62">
        <f>F156+F157+F158+F159+F160+F161+F162+F163+F164+F165+F166</f>
        <v>0</v>
      </c>
      <c r="G167" s="32">
        <f>SUM(G156:G166)</f>
        <v>0</v>
      </c>
      <c r="H167" s="33">
        <f>SUM(H156:H166)</f>
        <v>0</v>
      </c>
      <c r="I167" s="33">
        <f>SUM(I156:I166)</f>
        <v>0</v>
      </c>
      <c r="J167" s="34">
        <f>SUM(J156:J166)</f>
        <v>0</v>
      </c>
      <c r="K167" s="17"/>
    </row>
    <row r="168" spans="1:11">
      <c r="B168" s="10"/>
      <c r="C168" s="10"/>
      <c r="D168" s="280"/>
      <c r="E168" s="281"/>
      <c r="F168" s="281"/>
      <c r="G168" s="281"/>
      <c r="H168" s="281"/>
      <c r="I168" s="281"/>
      <c r="J168" s="282"/>
      <c r="K168" s="17"/>
    </row>
    <row r="169" spans="1:11">
      <c r="B169" s="20"/>
      <c r="C169" s="20"/>
      <c r="D169" s="63"/>
      <c r="E169" s="64" t="s">
        <v>24</v>
      </c>
      <c r="F169" s="159">
        <f>F23+F36+F49+F62+F75+F88+F101+F114+F127+F140+F153+F167</f>
        <v>51556.438600000001</v>
      </c>
      <c r="G169" s="65">
        <f>G23+G36+G49+G62+G75+G88+G101+G114+G127+G140+G153+G167</f>
        <v>612848.03</v>
      </c>
      <c r="H169" s="65">
        <f>H23+H36+H49+H62+H75+H88+H101+H114+H127+H140+H153+H167</f>
        <v>510706.69166666677</v>
      </c>
      <c r="I169" s="65">
        <f>I23+I36+I49+I62+I75+I88+I101+I114+I127+I140+I153+I167</f>
        <v>4841.4994370000004</v>
      </c>
      <c r="J169" s="65">
        <f>J23+J36+J49+J62+J75+J88+J101+J114+J127+J140+J153+J167</f>
        <v>608006.53056300012</v>
      </c>
    </row>
    <row r="170" spans="1:11">
      <c r="C170" s="20"/>
      <c r="D170" s="63"/>
      <c r="E170" s="66"/>
      <c r="F170" s="66"/>
      <c r="G170" s="67"/>
      <c r="H170" s="68"/>
      <c r="I170" s="25"/>
      <c r="J170" s="25"/>
    </row>
    <row r="171" spans="1:11">
      <c r="I171" s="69" t="s">
        <v>36</v>
      </c>
      <c r="J171" s="70">
        <f>J169</f>
        <v>608006.53056300012</v>
      </c>
    </row>
  </sheetData>
  <mergeCells count="39">
    <mergeCell ref="D167:E167"/>
    <mergeCell ref="D168:J168"/>
    <mergeCell ref="B8:J8"/>
    <mergeCell ref="B6:J6"/>
    <mergeCell ref="D114:E114"/>
    <mergeCell ref="A115:J115"/>
    <mergeCell ref="E116:E126"/>
    <mergeCell ref="D127:E127"/>
    <mergeCell ref="A128:J128"/>
    <mergeCell ref="A89:J89"/>
    <mergeCell ref="E90:E100"/>
    <mergeCell ref="D101:E101"/>
    <mergeCell ref="A102:J102"/>
    <mergeCell ref="E103:E113"/>
    <mergeCell ref="A50:J50"/>
    <mergeCell ref="E51:E61"/>
    <mergeCell ref="D62:E62"/>
    <mergeCell ref="A63:J63"/>
    <mergeCell ref="E64:E74"/>
    <mergeCell ref="E129:E139"/>
    <mergeCell ref="D140:E140"/>
    <mergeCell ref="D75:E75"/>
    <mergeCell ref="A76:J76"/>
    <mergeCell ref="E77:E87"/>
    <mergeCell ref="D88:E88"/>
    <mergeCell ref="A141:J141"/>
    <mergeCell ref="E142:E152"/>
    <mergeCell ref="D153:E153"/>
    <mergeCell ref="A154:J155"/>
    <mergeCell ref="E156:E166"/>
    <mergeCell ref="D49:E49"/>
    <mergeCell ref="H9:I9"/>
    <mergeCell ref="E12:E22"/>
    <mergeCell ref="D23:E23"/>
    <mergeCell ref="A24:J24"/>
    <mergeCell ref="E25:E35"/>
    <mergeCell ref="D36:E36"/>
    <mergeCell ref="A37:J37"/>
    <mergeCell ref="E38:E48"/>
  </mergeCells>
  <pageMargins left="0.7" right="0.7" top="0.75" bottom="0.75" header="0.3" footer="0.3"/>
  <pageSetup paperSize="9" scale="5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168"/>
  <sheetViews>
    <sheetView view="pageBreakPreview" topLeftCell="A38" zoomScaleNormal="55" zoomScaleSheetLayoutView="100" workbookViewId="0">
      <selection activeCell="K17" sqref="K17"/>
    </sheetView>
  </sheetViews>
  <sheetFormatPr defaultRowHeight="14.4"/>
  <cols>
    <col min="1" max="1" width="5.44140625" customWidth="1"/>
    <col min="2" max="2" width="40.44140625" customWidth="1"/>
    <col min="3" max="3" width="18.33203125" customWidth="1"/>
    <col min="4" max="4" width="15.88671875" customWidth="1"/>
    <col min="5" max="5" width="15.109375" customWidth="1"/>
    <col min="6" max="6" width="12" customWidth="1"/>
    <col min="7" max="7" width="16.44140625" customWidth="1"/>
    <col min="8" max="8" width="19.33203125" customWidth="1"/>
    <col min="9" max="9" width="15.5546875" customWidth="1"/>
    <col min="11" max="11" width="7" customWidth="1"/>
    <col min="257" max="257" width="5.44140625" customWidth="1"/>
    <col min="258" max="258" width="40.44140625" customWidth="1"/>
    <col min="259" max="259" width="18.33203125" customWidth="1"/>
    <col min="260" max="260" width="15.88671875" customWidth="1"/>
    <col min="261" max="261" width="15.109375" customWidth="1"/>
    <col min="262" max="262" width="12" customWidth="1"/>
    <col min="263" max="263" width="16.44140625" customWidth="1"/>
    <col min="264" max="264" width="19.33203125" customWidth="1"/>
    <col min="265" max="265" width="15.5546875" customWidth="1"/>
    <col min="267" max="267" width="7" customWidth="1"/>
    <col min="513" max="513" width="5.44140625" customWidth="1"/>
    <col min="514" max="514" width="40.44140625" customWidth="1"/>
    <col min="515" max="515" width="18.33203125" customWidth="1"/>
    <col min="516" max="516" width="15.88671875" customWidth="1"/>
    <col min="517" max="517" width="15.109375" customWidth="1"/>
    <col min="518" max="518" width="12" customWidth="1"/>
    <col min="519" max="519" width="16.44140625" customWidth="1"/>
    <col min="520" max="520" width="19.33203125" customWidth="1"/>
    <col min="521" max="521" width="15.5546875" customWidth="1"/>
    <col min="523" max="523" width="7" customWidth="1"/>
    <col min="769" max="769" width="5.44140625" customWidth="1"/>
    <col min="770" max="770" width="40.44140625" customWidth="1"/>
    <col min="771" max="771" width="18.33203125" customWidth="1"/>
    <col min="772" max="772" width="15.88671875" customWidth="1"/>
    <col min="773" max="773" width="15.109375" customWidth="1"/>
    <col min="774" max="774" width="12" customWidth="1"/>
    <col min="775" max="775" width="16.44140625" customWidth="1"/>
    <col min="776" max="776" width="19.33203125" customWidth="1"/>
    <col min="777" max="777" width="15.5546875" customWidth="1"/>
    <col min="779" max="779" width="7" customWidth="1"/>
    <col min="1025" max="1025" width="5.44140625" customWidth="1"/>
    <col min="1026" max="1026" width="40.44140625" customWidth="1"/>
    <col min="1027" max="1027" width="18.33203125" customWidth="1"/>
    <col min="1028" max="1028" width="15.88671875" customWidth="1"/>
    <col min="1029" max="1029" width="15.109375" customWidth="1"/>
    <col min="1030" max="1030" width="12" customWidth="1"/>
    <col min="1031" max="1031" width="16.44140625" customWidth="1"/>
    <col min="1032" max="1032" width="19.33203125" customWidth="1"/>
    <col min="1033" max="1033" width="15.5546875" customWidth="1"/>
    <col min="1035" max="1035" width="7" customWidth="1"/>
    <col min="1281" max="1281" width="5.44140625" customWidth="1"/>
    <col min="1282" max="1282" width="40.44140625" customWidth="1"/>
    <col min="1283" max="1283" width="18.33203125" customWidth="1"/>
    <col min="1284" max="1284" width="15.88671875" customWidth="1"/>
    <col min="1285" max="1285" width="15.109375" customWidth="1"/>
    <col min="1286" max="1286" width="12" customWidth="1"/>
    <col min="1287" max="1287" width="16.44140625" customWidth="1"/>
    <col min="1288" max="1288" width="19.33203125" customWidth="1"/>
    <col min="1289" max="1289" width="15.5546875" customWidth="1"/>
    <col min="1291" max="1291" width="7" customWidth="1"/>
    <col min="1537" max="1537" width="5.44140625" customWidth="1"/>
    <col min="1538" max="1538" width="40.44140625" customWidth="1"/>
    <col min="1539" max="1539" width="18.33203125" customWidth="1"/>
    <col min="1540" max="1540" width="15.88671875" customWidth="1"/>
    <col min="1541" max="1541" width="15.109375" customWidth="1"/>
    <col min="1542" max="1542" width="12" customWidth="1"/>
    <col min="1543" max="1543" width="16.44140625" customWidth="1"/>
    <col min="1544" max="1544" width="19.33203125" customWidth="1"/>
    <col min="1545" max="1545" width="15.5546875" customWidth="1"/>
    <col min="1547" max="1547" width="7" customWidth="1"/>
    <col min="1793" max="1793" width="5.44140625" customWidth="1"/>
    <col min="1794" max="1794" width="40.44140625" customWidth="1"/>
    <col min="1795" max="1795" width="18.33203125" customWidth="1"/>
    <col min="1796" max="1796" width="15.88671875" customWidth="1"/>
    <col min="1797" max="1797" width="15.109375" customWidth="1"/>
    <col min="1798" max="1798" width="12" customWidth="1"/>
    <col min="1799" max="1799" width="16.44140625" customWidth="1"/>
    <col min="1800" max="1800" width="19.33203125" customWidth="1"/>
    <col min="1801" max="1801" width="15.5546875" customWidth="1"/>
    <col min="1803" max="1803" width="7" customWidth="1"/>
    <col min="2049" max="2049" width="5.44140625" customWidth="1"/>
    <col min="2050" max="2050" width="40.44140625" customWidth="1"/>
    <col min="2051" max="2051" width="18.33203125" customWidth="1"/>
    <col min="2052" max="2052" width="15.88671875" customWidth="1"/>
    <col min="2053" max="2053" width="15.109375" customWidth="1"/>
    <col min="2054" max="2054" width="12" customWidth="1"/>
    <col min="2055" max="2055" width="16.44140625" customWidth="1"/>
    <col min="2056" max="2056" width="19.33203125" customWidth="1"/>
    <col min="2057" max="2057" width="15.5546875" customWidth="1"/>
    <col min="2059" max="2059" width="7" customWidth="1"/>
    <col min="2305" max="2305" width="5.44140625" customWidth="1"/>
    <col min="2306" max="2306" width="40.44140625" customWidth="1"/>
    <col min="2307" max="2307" width="18.33203125" customWidth="1"/>
    <col min="2308" max="2308" width="15.88671875" customWidth="1"/>
    <col min="2309" max="2309" width="15.109375" customWidth="1"/>
    <col min="2310" max="2310" width="12" customWidth="1"/>
    <col min="2311" max="2311" width="16.44140625" customWidth="1"/>
    <col min="2312" max="2312" width="19.33203125" customWidth="1"/>
    <col min="2313" max="2313" width="15.5546875" customWidth="1"/>
    <col min="2315" max="2315" width="7" customWidth="1"/>
    <col min="2561" max="2561" width="5.44140625" customWidth="1"/>
    <col min="2562" max="2562" width="40.44140625" customWidth="1"/>
    <col min="2563" max="2563" width="18.33203125" customWidth="1"/>
    <col min="2564" max="2564" width="15.88671875" customWidth="1"/>
    <col min="2565" max="2565" width="15.109375" customWidth="1"/>
    <col min="2566" max="2566" width="12" customWidth="1"/>
    <col min="2567" max="2567" width="16.44140625" customWidth="1"/>
    <col min="2568" max="2568" width="19.33203125" customWidth="1"/>
    <col min="2569" max="2569" width="15.5546875" customWidth="1"/>
    <col min="2571" max="2571" width="7" customWidth="1"/>
    <col min="2817" max="2817" width="5.44140625" customWidth="1"/>
    <col min="2818" max="2818" width="40.44140625" customWidth="1"/>
    <col min="2819" max="2819" width="18.33203125" customWidth="1"/>
    <col min="2820" max="2820" width="15.88671875" customWidth="1"/>
    <col min="2821" max="2821" width="15.109375" customWidth="1"/>
    <col min="2822" max="2822" width="12" customWidth="1"/>
    <col min="2823" max="2823" width="16.44140625" customWidth="1"/>
    <col min="2824" max="2824" width="19.33203125" customWidth="1"/>
    <col min="2825" max="2825" width="15.5546875" customWidth="1"/>
    <col min="2827" max="2827" width="7" customWidth="1"/>
    <col min="3073" max="3073" width="5.44140625" customWidth="1"/>
    <col min="3074" max="3074" width="40.44140625" customWidth="1"/>
    <col min="3075" max="3075" width="18.33203125" customWidth="1"/>
    <col min="3076" max="3076" width="15.88671875" customWidth="1"/>
    <col min="3077" max="3077" width="15.109375" customWidth="1"/>
    <col min="3078" max="3078" width="12" customWidth="1"/>
    <col min="3079" max="3079" width="16.44140625" customWidth="1"/>
    <col min="3080" max="3080" width="19.33203125" customWidth="1"/>
    <col min="3081" max="3081" width="15.5546875" customWidth="1"/>
    <col min="3083" max="3083" width="7" customWidth="1"/>
    <col min="3329" max="3329" width="5.44140625" customWidth="1"/>
    <col min="3330" max="3330" width="40.44140625" customWidth="1"/>
    <col min="3331" max="3331" width="18.33203125" customWidth="1"/>
    <col min="3332" max="3332" width="15.88671875" customWidth="1"/>
    <col min="3333" max="3333" width="15.109375" customWidth="1"/>
    <col min="3334" max="3334" width="12" customWidth="1"/>
    <col min="3335" max="3335" width="16.44140625" customWidth="1"/>
    <col min="3336" max="3336" width="19.33203125" customWidth="1"/>
    <col min="3337" max="3337" width="15.5546875" customWidth="1"/>
    <col min="3339" max="3339" width="7" customWidth="1"/>
    <col min="3585" max="3585" width="5.44140625" customWidth="1"/>
    <col min="3586" max="3586" width="40.44140625" customWidth="1"/>
    <col min="3587" max="3587" width="18.33203125" customWidth="1"/>
    <col min="3588" max="3588" width="15.88671875" customWidth="1"/>
    <col min="3589" max="3589" width="15.109375" customWidth="1"/>
    <col min="3590" max="3590" width="12" customWidth="1"/>
    <col min="3591" max="3591" width="16.44140625" customWidth="1"/>
    <col min="3592" max="3592" width="19.33203125" customWidth="1"/>
    <col min="3593" max="3593" width="15.5546875" customWidth="1"/>
    <col min="3595" max="3595" width="7" customWidth="1"/>
    <col min="3841" max="3841" width="5.44140625" customWidth="1"/>
    <col min="3842" max="3842" width="40.44140625" customWidth="1"/>
    <col min="3843" max="3843" width="18.33203125" customWidth="1"/>
    <col min="3844" max="3844" width="15.88671875" customWidth="1"/>
    <col min="3845" max="3845" width="15.109375" customWidth="1"/>
    <col min="3846" max="3846" width="12" customWidth="1"/>
    <col min="3847" max="3847" width="16.44140625" customWidth="1"/>
    <col min="3848" max="3848" width="19.33203125" customWidth="1"/>
    <col min="3849" max="3849" width="15.5546875" customWidth="1"/>
    <col min="3851" max="3851" width="7" customWidth="1"/>
    <col min="4097" max="4097" width="5.44140625" customWidth="1"/>
    <col min="4098" max="4098" width="40.44140625" customWidth="1"/>
    <col min="4099" max="4099" width="18.33203125" customWidth="1"/>
    <col min="4100" max="4100" width="15.88671875" customWidth="1"/>
    <col min="4101" max="4101" width="15.109375" customWidth="1"/>
    <col min="4102" max="4102" width="12" customWidth="1"/>
    <col min="4103" max="4103" width="16.44140625" customWidth="1"/>
    <col min="4104" max="4104" width="19.33203125" customWidth="1"/>
    <col min="4105" max="4105" width="15.5546875" customWidth="1"/>
    <col min="4107" max="4107" width="7" customWidth="1"/>
    <col min="4353" max="4353" width="5.44140625" customWidth="1"/>
    <col min="4354" max="4354" width="40.44140625" customWidth="1"/>
    <col min="4355" max="4355" width="18.33203125" customWidth="1"/>
    <col min="4356" max="4356" width="15.88671875" customWidth="1"/>
    <col min="4357" max="4357" width="15.109375" customWidth="1"/>
    <col min="4358" max="4358" width="12" customWidth="1"/>
    <col min="4359" max="4359" width="16.44140625" customWidth="1"/>
    <col min="4360" max="4360" width="19.33203125" customWidth="1"/>
    <col min="4361" max="4361" width="15.5546875" customWidth="1"/>
    <col min="4363" max="4363" width="7" customWidth="1"/>
    <col min="4609" max="4609" width="5.44140625" customWidth="1"/>
    <col min="4610" max="4610" width="40.44140625" customWidth="1"/>
    <col min="4611" max="4611" width="18.33203125" customWidth="1"/>
    <col min="4612" max="4612" width="15.88671875" customWidth="1"/>
    <col min="4613" max="4613" width="15.109375" customWidth="1"/>
    <col min="4614" max="4614" width="12" customWidth="1"/>
    <col min="4615" max="4615" width="16.44140625" customWidth="1"/>
    <col min="4616" max="4616" width="19.33203125" customWidth="1"/>
    <col min="4617" max="4617" width="15.5546875" customWidth="1"/>
    <col min="4619" max="4619" width="7" customWidth="1"/>
    <col min="4865" max="4865" width="5.44140625" customWidth="1"/>
    <col min="4866" max="4866" width="40.44140625" customWidth="1"/>
    <col min="4867" max="4867" width="18.33203125" customWidth="1"/>
    <col min="4868" max="4868" width="15.88671875" customWidth="1"/>
    <col min="4869" max="4869" width="15.109375" customWidth="1"/>
    <col min="4870" max="4870" width="12" customWidth="1"/>
    <col min="4871" max="4871" width="16.44140625" customWidth="1"/>
    <col min="4872" max="4872" width="19.33203125" customWidth="1"/>
    <col min="4873" max="4873" width="15.5546875" customWidth="1"/>
    <col min="4875" max="4875" width="7" customWidth="1"/>
    <col min="5121" max="5121" width="5.44140625" customWidth="1"/>
    <col min="5122" max="5122" width="40.44140625" customWidth="1"/>
    <col min="5123" max="5123" width="18.33203125" customWidth="1"/>
    <col min="5124" max="5124" width="15.88671875" customWidth="1"/>
    <col min="5125" max="5125" width="15.109375" customWidth="1"/>
    <col min="5126" max="5126" width="12" customWidth="1"/>
    <col min="5127" max="5127" width="16.44140625" customWidth="1"/>
    <col min="5128" max="5128" width="19.33203125" customWidth="1"/>
    <col min="5129" max="5129" width="15.5546875" customWidth="1"/>
    <col min="5131" max="5131" width="7" customWidth="1"/>
    <col min="5377" max="5377" width="5.44140625" customWidth="1"/>
    <col min="5378" max="5378" width="40.44140625" customWidth="1"/>
    <col min="5379" max="5379" width="18.33203125" customWidth="1"/>
    <col min="5380" max="5380" width="15.88671875" customWidth="1"/>
    <col min="5381" max="5381" width="15.109375" customWidth="1"/>
    <col min="5382" max="5382" width="12" customWidth="1"/>
    <col min="5383" max="5383" width="16.44140625" customWidth="1"/>
    <col min="5384" max="5384" width="19.33203125" customWidth="1"/>
    <col min="5385" max="5385" width="15.5546875" customWidth="1"/>
    <col min="5387" max="5387" width="7" customWidth="1"/>
    <col min="5633" max="5633" width="5.44140625" customWidth="1"/>
    <col min="5634" max="5634" width="40.44140625" customWidth="1"/>
    <col min="5635" max="5635" width="18.33203125" customWidth="1"/>
    <col min="5636" max="5636" width="15.88671875" customWidth="1"/>
    <col min="5637" max="5637" width="15.109375" customWidth="1"/>
    <col min="5638" max="5638" width="12" customWidth="1"/>
    <col min="5639" max="5639" width="16.44140625" customWidth="1"/>
    <col min="5640" max="5640" width="19.33203125" customWidth="1"/>
    <col min="5641" max="5641" width="15.5546875" customWidth="1"/>
    <col min="5643" max="5643" width="7" customWidth="1"/>
    <col min="5889" max="5889" width="5.44140625" customWidth="1"/>
    <col min="5890" max="5890" width="40.44140625" customWidth="1"/>
    <col min="5891" max="5891" width="18.33203125" customWidth="1"/>
    <col min="5892" max="5892" width="15.88671875" customWidth="1"/>
    <col min="5893" max="5893" width="15.109375" customWidth="1"/>
    <col min="5894" max="5894" width="12" customWidth="1"/>
    <col min="5895" max="5895" width="16.44140625" customWidth="1"/>
    <col min="5896" max="5896" width="19.33203125" customWidth="1"/>
    <col min="5897" max="5897" width="15.5546875" customWidth="1"/>
    <col min="5899" max="5899" width="7" customWidth="1"/>
    <col min="6145" max="6145" width="5.44140625" customWidth="1"/>
    <col min="6146" max="6146" width="40.44140625" customWidth="1"/>
    <col min="6147" max="6147" width="18.33203125" customWidth="1"/>
    <col min="6148" max="6148" width="15.88671875" customWidth="1"/>
    <col min="6149" max="6149" width="15.109375" customWidth="1"/>
    <col min="6150" max="6150" width="12" customWidth="1"/>
    <col min="6151" max="6151" width="16.44140625" customWidth="1"/>
    <col min="6152" max="6152" width="19.33203125" customWidth="1"/>
    <col min="6153" max="6153" width="15.5546875" customWidth="1"/>
    <col min="6155" max="6155" width="7" customWidth="1"/>
    <col min="6401" max="6401" width="5.44140625" customWidth="1"/>
    <col min="6402" max="6402" width="40.44140625" customWidth="1"/>
    <col min="6403" max="6403" width="18.33203125" customWidth="1"/>
    <col min="6404" max="6404" width="15.88671875" customWidth="1"/>
    <col min="6405" max="6405" width="15.109375" customWidth="1"/>
    <col min="6406" max="6406" width="12" customWidth="1"/>
    <col min="6407" max="6407" width="16.44140625" customWidth="1"/>
    <col min="6408" max="6408" width="19.33203125" customWidth="1"/>
    <col min="6409" max="6409" width="15.5546875" customWidth="1"/>
    <col min="6411" max="6411" width="7" customWidth="1"/>
    <col min="6657" max="6657" width="5.44140625" customWidth="1"/>
    <col min="6658" max="6658" width="40.44140625" customWidth="1"/>
    <col min="6659" max="6659" width="18.33203125" customWidth="1"/>
    <col min="6660" max="6660" width="15.88671875" customWidth="1"/>
    <col min="6661" max="6661" width="15.109375" customWidth="1"/>
    <col min="6662" max="6662" width="12" customWidth="1"/>
    <col min="6663" max="6663" width="16.44140625" customWidth="1"/>
    <col min="6664" max="6664" width="19.33203125" customWidth="1"/>
    <col min="6665" max="6665" width="15.5546875" customWidth="1"/>
    <col min="6667" max="6667" width="7" customWidth="1"/>
    <col min="6913" max="6913" width="5.44140625" customWidth="1"/>
    <col min="6914" max="6914" width="40.44140625" customWidth="1"/>
    <col min="6915" max="6915" width="18.33203125" customWidth="1"/>
    <col min="6916" max="6916" width="15.88671875" customWidth="1"/>
    <col min="6917" max="6917" width="15.109375" customWidth="1"/>
    <col min="6918" max="6918" width="12" customWidth="1"/>
    <col min="6919" max="6919" width="16.44140625" customWidth="1"/>
    <col min="6920" max="6920" width="19.33203125" customWidth="1"/>
    <col min="6921" max="6921" width="15.5546875" customWidth="1"/>
    <col min="6923" max="6923" width="7" customWidth="1"/>
    <col min="7169" max="7169" width="5.44140625" customWidth="1"/>
    <col min="7170" max="7170" width="40.44140625" customWidth="1"/>
    <col min="7171" max="7171" width="18.33203125" customWidth="1"/>
    <col min="7172" max="7172" width="15.88671875" customWidth="1"/>
    <col min="7173" max="7173" width="15.109375" customWidth="1"/>
    <col min="7174" max="7174" width="12" customWidth="1"/>
    <col min="7175" max="7175" width="16.44140625" customWidth="1"/>
    <col min="7176" max="7176" width="19.33203125" customWidth="1"/>
    <col min="7177" max="7177" width="15.5546875" customWidth="1"/>
    <col min="7179" max="7179" width="7" customWidth="1"/>
    <col min="7425" max="7425" width="5.44140625" customWidth="1"/>
    <col min="7426" max="7426" width="40.44140625" customWidth="1"/>
    <col min="7427" max="7427" width="18.33203125" customWidth="1"/>
    <col min="7428" max="7428" width="15.88671875" customWidth="1"/>
    <col min="7429" max="7429" width="15.109375" customWidth="1"/>
    <col min="7430" max="7430" width="12" customWidth="1"/>
    <col min="7431" max="7431" width="16.44140625" customWidth="1"/>
    <col min="7432" max="7432" width="19.33203125" customWidth="1"/>
    <col min="7433" max="7433" width="15.5546875" customWidth="1"/>
    <col min="7435" max="7435" width="7" customWidth="1"/>
    <col min="7681" max="7681" width="5.44140625" customWidth="1"/>
    <col min="7682" max="7682" width="40.44140625" customWidth="1"/>
    <col min="7683" max="7683" width="18.33203125" customWidth="1"/>
    <col min="7684" max="7684" width="15.88671875" customWidth="1"/>
    <col min="7685" max="7685" width="15.109375" customWidth="1"/>
    <col min="7686" max="7686" width="12" customWidth="1"/>
    <col min="7687" max="7687" width="16.44140625" customWidth="1"/>
    <col min="7688" max="7688" width="19.33203125" customWidth="1"/>
    <col min="7689" max="7689" width="15.5546875" customWidth="1"/>
    <col min="7691" max="7691" width="7" customWidth="1"/>
    <col min="7937" max="7937" width="5.44140625" customWidth="1"/>
    <col min="7938" max="7938" width="40.44140625" customWidth="1"/>
    <col min="7939" max="7939" width="18.33203125" customWidth="1"/>
    <col min="7940" max="7940" width="15.88671875" customWidth="1"/>
    <col min="7941" max="7941" width="15.109375" customWidth="1"/>
    <col min="7942" max="7942" width="12" customWidth="1"/>
    <col min="7943" max="7943" width="16.44140625" customWidth="1"/>
    <col min="7944" max="7944" width="19.33203125" customWidth="1"/>
    <col min="7945" max="7945" width="15.5546875" customWidth="1"/>
    <col min="7947" max="7947" width="7" customWidth="1"/>
    <col min="8193" max="8193" width="5.44140625" customWidth="1"/>
    <col min="8194" max="8194" width="40.44140625" customWidth="1"/>
    <col min="8195" max="8195" width="18.33203125" customWidth="1"/>
    <col min="8196" max="8196" width="15.88671875" customWidth="1"/>
    <col min="8197" max="8197" width="15.109375" customWidth="1"/>
    <col min="8198" max="8198" width="12" customWidth="1"/>
    <col min="8199" max="8199" width="16.44140625" customWidth="1"/>
    <col min="8200" max="8200" width="19.33203125" customWidth="1"/>
    <col min="8201" max="8201" width="15.5546875" customWidth="1"/>
    <col min="8203" max="8203" width="7" customWidth="1"/>
    <col min="8449" max="8449" width="5.44140625" customWidth="1"/>
    <col min="8450" max="8450" width="40.44140625" customWidth="1"/>
    <col min="8451" max="8451" width="18.33203125" customWidth="1"/>
    <col min="8452" max="8452" width="15.88671875" customWidth="1"/>
    <col min="8453" max="8453" width="15.109375" customWidth="1"/>
    <col min="8454" max="8454" width="12" customWidth="1"/>
    <col min="8455" max="8455" width="16.44140625" customWidth="1"/>
    <col min="8456" max="8456" width="19.33203125" customWidth="1"/>
    <col min="8457" max="8457" width="15.5546875" customWidth="1"/>
    <col min="8459" max="8459" width="7" customWidth="1"/>
    <col min="8705" max="8705" width="5.44140625" customWidth="1"/>
    <col min="8706" max="8706" width="40.44140625" customWidth="1"/>
    <col min="8707" max="8707" width="18.33203125" customWidth="1"/>
    <col min="8708" max="8708" width="15.88671875" customWidth="1"/>
    <col min="8709" max="8709" width="15.109375" customWidth="1"/>
    <col min="8710" max="8710" width="12" customWidth="1"/>
    <col min="8711" max="8711" width="16.44140625" customWidth="1"/>
    <col min="8712" max="8712" width="19.33203125" customWidth="1"/>
    <col min="8713" max="8713" width="15.5546875" customWidth="1"/>
    <col min="8715" max="8715" width="7" customWidth="1"/>
    <col min="8961" max="8961" width="5.44140625" customWidth="1"/>
    <col min="8962" max="8962" width="40.44140625" customWidth="1"/>
    <col min="8963" max="8963" width="18.33203125" customWidth="1"/>
    <col min="8964" max="8964" width="15.88671875" customWidth="1"/>
    <col min="8965" max="8965" width="15.109375" customWidth="1"/>
    <col min="8966" max="8966" width="12" customWidth="1"/>
    <col min="8967" max="8967" width="16.44140625" customWidth="1"/>
    <col min="8968" max="8968" width="19.33203125" customWidth="1"/>
    <col min="8969" max="8969" width="15.5546875" customWidth="1"/>
    <col min="8971" max="8971" width="7" customWidth="1"/>
    <col min="9217" max="9217" width="5.44140625" customWidth="1"/>
    <col min="9218" max="9218" width="40.44140625" customWidth="1"/>
    <col min="9219" max="9219" width="18.33203125" customWidth="1"/>
    <col min="9220" max="9220" width="15.88671875" customWidth="1"/>
    <col min="9221" max="9221" width="15.109375" customWidth="1"/>
    <col min="9222" max="9222" width="12" customWidth="1"/>
    <col min="9223" max="9223" width="16.44140625" customWidth="1"/>
    <col min="9224" max="9224" width="19.33203125" customWidth="1"/>
    <col min="9225" max="9225" width="15.5546875" customWidth="1"/>
    <col min="9227" max="9227" width="7" customWidth="1"/>
    <col min="9473" max="9473" width="5.44140625" customWidth="1"/>
    <col min="9474" max="9474" width="40.44140625" customWidth="1"/>
    <col min="9475" max="9475" width="18.33203125" customWidth="1"/>
    <col min="9476" max="9476" width="15.88671875" customWidth="1"/>
    <col min="9477" max="9477" width="15.109375" customWidth="1"/>
    <col min="9478" max="9478" width="12" customWidth="1"/>
    <col min="9479" max="9479" width="16.44140625" customWidth="1"/>
    <col min="9480" max="9480" width="19.33203125" customWidth="1"/>
    <col min="9481" max="9481" width="15.5546875" customWidth="1"/>
    <col min="9483" max="9483" width="7" customWidth="1"/>
    <col min="9729" max="9729" width="5.44140625" customWidth="1"/>
    <col min="9730" max="9730" width="40.44140625" customWidth="1"/>
    <col min="9731" max="9731" width="18.33203125" customWidth="1"/>
    <col min="9732" max="9732" width="15.88671875" customWidth="1"/>
    <col min="9733" max="9733" width="15.109375" customWidth="1"/>
    <col min="9734" max="9734" width="12" customWidth="1"/>
    <col min="9735" max="9735" width="16.44140625" customWidth="1"/>
    <col min="9736" max="9736" width="19.33203125" customWidth="1"/>
    <col min="9737" max="9737" width="15.5546875" customWidth="1"/>
    <col min="9739" max="9739" width="7" customWidth="1"/>
    <col min="9985" max="9985" width="5.44140625" customWidth="1"/>
    <col min="9986" max="9986" width="40.44140625" customWidth="1"/>
    <col min="9987" max="9987" width="18.33203125" customWidth="1"/>
    <col min="9988" max="9988" width="15.88671875" customWidth="1"/>
    <col min="9989" max="9989" width="15.109375" customWidth="1"/>
    <col min="9990" max="9990" width="12" customWidth="1"/>
    <col min="9991" max="9991" width="16.44140625" customWidth="1"/>
    <col min="9992" max="9992" width="19.33203125" customWidth="1"/>
    <col min="9993" max="9993" width="15.5546875" customWidth="1"/>
    <col min="9995" max="9995" width="7" customWidth="1"/>
    <col min="10241" max="10241" width="5.44140625" customWidth="1"/>
    <col min="10242" max="10242" width="40.44140625" customWidth="1"/>
    <col min="10243" max="10243" width="18.33203125" customWidth="1"/>
    <col min="10244" max="10244" width="15.88671875" customWidth="1"/>
    <col min="10245" max="10245" width="15.109375" customWidth="1"/>
    <col min="10246" max="10246" width="12" customWidth="1"/>
    <col min="10247" max="10247" width="16.44140625" customWidth="1"/>
    <col min="10248" max="10248" width="19.33203125" customWidth="1"/>
    <col min="10249" max="10249" width="15.5546875" customWidth="1"/>
    <col min="10251" max="10251" width="7" customWidth="1"/>
    <col min="10497" max="10497" width="5.44140625" customWidth="1"/>
    <col min="10498" max="10498" width="40.44140625" customWidth="1"/>
    <col min="10499" max="10499" width="18.33203125" customWidth="1"/>
    <col min="10500" max="10500" width="15.88671875" customWidth="1"/>
    <col min="10501" max="10501" width="15.109375" customWidth="1"/>
    <col min="10502" max="10502" width="12" customWidth="1"/>
    <col min="10503" max="10503" width="16.44140625" customWidth="1"/>
    <col min="10504" max="10504" width="19.33203125" customWidth="1"/>
    <col min="10505" max="10505" width="15.5546875" customWidth="1"/>
    <col min="10507" max="10507" width="7" customWidth="1"/>
    <col min="10753" max="10753" width="5.44140625" customWidth="1"/>
    <col min="10754" max="10754" width="40.44140625" customWidth="1"/>
    <col min="10755" max="10755" width="18.33203125" customWidth="1"/>
    <col min="10756" max="10756" width="15.88671875" customWidth="1"/>
    <col min="10757" max="10757" width="15.109375" customWidth="1"/>
    <col min="10758" max="10758" width="12" customWidth="1"/>
    <col min="10759" max="10759" width="16.44140625" customWidth="1"/>
    <col min="10760" max="10760" width="19.33203125" customWidth="1"/>
    <col min="10761" max="10761" width="15.5546875" customWidth="1"/>
    <col min="10763" max="10763" width="7" customWidth="1"/>
    <col min="11009" max="11009" width="5.44140625" customWidth="1"/>
    <col min="11010" max="11010" width="40.44140625" customWidth="1"/>
    <col min="11011" max="11011" width="18.33203125" customWidth="1"/>
    <col min="11012" max="11012" width="15.88671875" customWidth="1"/>
    <col min="11013" max="11013" width="15.109375" customWidth="1"/>
    <col min="11014" max="11014" width="12" customWidth="1"/>
    <col min="11015" max="11015" width="16.44140625" customWidth="1"/>
    <col min="11016" max="11016" width="19.33203125" customWidth="1"/>
    <col min="11017" max="11017" width="15.5546875" customWidth="1"/>
    <col min="11019" max="11019" width="7" customWidth="1"/>
    <col min="11265" max="11265" width="5.44140625" customWidth="1"/>
    <col min="11266" max="11266" width="40.44140625" customWidth="1"/>
    <col min="11267" max="11267" width="18.33203125" customWidth="1"/>
    <col min="11268" max="11268" width="15.88671875" customWidth="1"/>
    <col min="11269" max="11269" width="15.109375" customWidth="1"/>
    <col min="11270" max="11270" width="12" customWidth="1"/>
    <col min="11271" max="11271" width="16.44140625" customWidth="1"/>
    <col min="11272" max="11272" width="19.33203125" customWidth="1"/>
    <col min="11273" max="11273" width="15.5546875" customWidth="1"/>
    <col min="11275" max="11275" width="7" customWidth="1"/>
    <col min="11521" max="11521" width="5.44140625" customWidth="1"/>
    <col min="11522" max="11522" width="40.44140625" customWidth="1"/>
    <col min="11523" max="11523" width="18.33203125" customWidth="1"/>
    <col min="11524" max="11524" width="15.88671875" customWidth="1"/>
    <col min="11525" max="11525" width="15.109375" customWidth="1"/>
    <col min="11526" max="11526" width="12" customWidth="1"/>
    <col min="11527" max="11527" width="16.44140625" customWidth="1"/>
    <col min="11528" max="11528" width="19.33203125" customWidth="1"/>
    <col min="11529" max="11529" width="15.5546875" customWidth="1"/>
    <col min="11531" max="11531" width="7" customWidth="1"/>
    <col min="11777" max="11777" width="5.44140625" customWidth="1"/>
    <col min="11778" max="11778" width="40.44140625" customWidth="1"/>
    <col min="11779" max="11779" width="18.33203125" customWidth="1"/>
    <col min="11780" max="11780" width="15.88671875" customWidth="1"/>
    <col min="11781" max="11781" width="15.109375" customWidth="1"/>
    <col min="11782" max="11782" width="12" customWidth="1"/>
    <col min="11783" max="11783" width="16.44140625" customWidth="1"/>
    <col min="11784" max="11784" width="19.33203125" customWidth="1"/>
    <col min="11785" max="11785" width="15.5546875" customWidth="1"/>
    <col min="11787" max="11787" width="7" customWidth="1"/>
    <col min="12033" max="12033" width="5.44140625" customWidth="1"/>
    <col min="12034" max="12034" width="40.44140625" customWidth="1"/>
    <col min="12035" max="12035" width="18.33203125" customWidth="1"/>
    <col min="12036" max="12036" width="15.88671875" customWidth="1"/>
    <col min="12037" max="12037" width="15.109375" customWidth="1"/>
    <col min="12038" max="12038" width="12" customWidth="1"/>
    <col min="12039" max="12039" width="16.44140625" customWidth="1"/>
    <col min="12040" max="12040" width="19.33203125" customWidth="1"/>
    <col min="12041" max="12041" width="15.5546875" customWidth="1"/>
    <col min="12043" max="12043" width="7" customWidth="1"/>
    <col min="12289" max="12289" width="5.44140625" customWidth="1"/>
    <col min="12290" max="12290" width="40.44140625" customWidth="1"/>
    <col min="12291" max="12291" width="18.33203125" customWidth="1"/>
    <col min="12292" max="12292" width="15.88671875" customWidth="1"/>
    <col min="12293" max="12293" width="15.109375" customWidth="1"/>
    <col min="12294" max="12294" width="12" customWidth="1"/>
    <col min="12295" max="12295" width="16.44140625" customWidth="1"/>
    <col min="12296" max="12296" width="19.33203125" customWidth="1"/>
    <col min="12297" max="12297" width="15.5546875" customWidth="1"/>
    <col min="12299" max="12299" width="7" customWidth="1"/>
    <col min="12545" max="12545" width="5.44140625" customWidth="1"/>
    <col min="12546" max="12546" width="40.44140625" customWidth="1"/>
    <col min="12547" max="12547" width="18.33203125" customWidth="1"/>
    <col min="12548" max="12548" width="15.88671875" customWidth="1"/>
    <col min="12549" max="12549" width="15.109375" customWidth="1"/>
    <col min="12550" max="12550" width="12" customWidth="1"/>
    <col min="12551" max="12551" width="16.44140625" customWidth="1"/>
    <col min="12552" max="12552" width="19.33203125" customWidth="1"/>
    <col min="12553" max="12553" width="15.5546875" customWidth="1"/>
    <col min="12555" max="12555" width="7" customWidth="1"/>
    <col min="12801" max="12801" width="5.44140625" customWidth="1"/>
    <col min="12802" max="12802" width="40.44140625" customWidth="1"/>
    <col min="12803" max="12803" width="18.33203125" customWidth="1"/>
    <col min="12804" max="12804" width="15.88671875" customWidth="1"/>
    <col min="12805" max="12805" width="15.109375" customWidth="1"/>
    <col min="12806" max="12806" width="12" customWidth="1"/>
    <col min="12807" max="12807" width="16.44140625" customWidth="1"/>
    <col min="12808" max="12808" width="19.33203125" customWidth="1"/>
    <col min="12809" max="12809" width="15.5546875" customWidth="1"/>
    <col min="12811" max="12811" width="7" customWidth="1"/>
    <col min="13057" max="13057" width="5.44140625" customWidth="1"/>
    <col min="13058" max="13058" width="40.44140625" customWidth="1"/>
    <col min="13059" max="13059" width="18.33203125" customWidth="1"/>
    <col min="13060" max="13060" width="15.88671875" customWidth="1"/>
    <col min="13061" max="13061" width="15.109375" customWidth="1"/>
    <col min="13062" max="13062" width="12" customWidth="1"/>
    <col min="13063" max="13063" width="16.44140625" customWidth="1"/>
    <col min="13064" max="13064" width="19.33203125" customWidth="1"/>
    <col min="13065" max="13065" width="15.5546875" customWidth="1"/>
    <col min="13067" max="13067" width="7" customWidth="1"/>
    <col min="13313" max="13313" width="5.44140625" customWidth="1"/>
    <col min="13314" max="13314" width="40.44140625" customWidth="1"/>
    <col min="13315" max="13315" width="18.33203125" customWidth="1"/>
    <col min="13316" max="13316" width="15.88671875" customWidth="1"/>
    <col min="13317" max="13317" width="15.109375" customWidth="1"/>
    <col min="13318" max="13318" width="12" customWidth="1"/>
    <col min="13319" max="13319" width="16.44140625" customWidth="1"/>
    <col min="13320" max="13320" width="19.33203125" customWidth="1"/>
    <col min="13321" max="13321" width="15.5546875" customWidth="1"/>
    <col min="13323" max="13323" width="7" customWidth="1"/>
    <col min="13569" max="13569" width="5.44140625" customWidth="1"/>
    <col min="13570" max="13570" width="40.44140625" customWidth="1"/>
    <col min="13571" max="13571" width="18.33203125" customWidth="1"/>
    <col min="13572" max="13572" width="15.88671875" customWidth="1"/>
    <col min="13573" max="13573" width="15.109375" customWidth="1"/>
    <col min="13574" max="13574" width="12" customWidth="1"/>
    <col min="13575" max="13575" width="16.44140625" customWidth="1"/>
    <col min="13576" max="13576" width="19.33203125" customWidth="1"/>
    <col min="13577" max="13577" width="15.5546875" customWidth="1"/>
    <col min="13579" max="13579" width="7" customWidth="1"/>
    <col min="13825" max="13825" width="5.44140625" customWidth="1"/>
    <col min="13826" max="13826" width="40.44140625" customWidth="1"/>
    <col min="13827" max="13827" width="18.33203125" customWidth="1"/>
    <col min="13828" max="13828" width="15.88671875" customWidth="1"/>
    <col min="13829" max="13829" width="15.109375" customWidth="1"/>
    <col min="13830" max="13830" width="12" customWidth="1"/>
    <col min="13831" max="13831" width="16.44140625" customWidth="1"/>
    <col min="13832" max="13832" width="19.33203125" customWidth="1"/>
    <col min="13833" max="13833" width="15.5546875" customWidth="1"/>
    <col min="13835" max="13835" width="7" customWidth="1"/>
    <col min="14081" max="14081" width="5.44140625" customWidth="1"/>
    <col min="14082" max="14082" width="40.44140625" customWidth="1"/>
    <col min="14083" max="14083" width="18.33203125" customWidth="1"/>
    <col min="14084" max="14084" width="15.88671875" customWidth="1"/>
    <col min="14085" max="14085" width="15.109375" customWidth="1"/>
    <col min="14086" max="14086" width="12" customWidth="1"/>
    <col min="14087" max="14087" width="16.44140625" customWidth="1"/>
    <col min="14088" max="14088" width="19.33203125" customWidth="1"/>
    <col min="14089" max="14089" width="15.5546875" customWidth="1"/>
    <col min="14091" max="14091" width="7" customWidth="1"/>
    <col min="14337" max="14337" width="5.44140625" customWidth="1"/>
    <col min="14338" max="14338" width="40.44140625" customWidth="1"/>
    <col min="14339" max="14339" width="18.33203125" customWidth="1"/>
    <col min="14340" max="14340" width="15.88671875" customWidth="1"/>
    <col min="14341" max="14341" width="15.109375" customWidth="1"/>
    <col min="14342" max="14342" width="12" customWidth="1"/>
    <col min="14343" max="14343" width="16.44140625" customWidth="1"/>
    <col min="14344" max="14344" width="19.33203125" customWidth="1"/>
    <col min="14345" max="14345" width="15.5546875" customWidth="1"/>
    <col min="14347" max="14347" width="7" customWidth="1"/>
    <col min="14593" max="14593" width="5.44140625" customWidth="1"/>
    <col min="14594" max="14594" width="40.44140625" customWidth="1"/>
    <col min="14595" max="14595" width="18.33203125" customWidth="1"/>
    <col min="14596" max="14596" width="15.88671875" customWidth="1"/>
    <col min="14597" max="14597" width="15.109375" customWidth="1"/>
    <col min="14598" max="14598" width="12" customWidth="1"/>
    <col min="14599" max="14599" width="16.44140625" customWidth="1"/>
    <col min="14600" max="14600" width="19.33203125" customWidth="1"/>
    <col min="14601" max="14601" width="15.5546875" customWidth="1"/>
    <col min="14603" max="14603" width="7" customWidth="1"/>
    <col min="14849" max="14849" width="5.44140625" customWidth="1"/>
    <col min="14850" max="14850" width="40.44140625" customWidth="1"/>
    <col min="14851" max="14851" width="18.33203125" customWidth="1"/>
    <col min="14852" max="14852" width="15.88671875" customWidth="1"/>
    <col min="14853" max="14853" width="15.109375" customWidth="1"/>
    <col min="14854" max="14854" width="12" customWidth="1"/>
    <col min="14855" max="14855" width="16.44140625" customWidth="1"/>
    <col min="14856" max="14856" width="19.33203125" customWidth="1"/>
    <col min="14857" max="14857" width="15.5546875" customWidth="1"/>
    <col min="14859" max="14859" width="7" customWidth="1"/>
    <col min="15105" max="15105" width="5.44140625" customWidth="1"/>
    <col min="15106" max="15106" width="40.44140625" customWidth="1"/>
    <col min="15107" max="15107" width="18.33203125" customWidth="1"/>
    <col min="15108" max="15108" width="15.88671875" customWidth="1"/>
    <col min="15109" max="15109" width="15.109375" customWidth="1"/>
    <col min="15110" max="15110" width="12" customWidth="1"/>
    <col min="15111" max="15111" width="16.44140625" customWidth="1"/>
    <col min="15112" max="15112" width="19.33203125" customWidth="1"/>
    <col min="15113" max="15113" width="15.5546875" customWidth="1"/>
    <col min="15115" max="15115" width="7" customWidth="1"/>
    <col min="15361" max="15361" width="5.44140625" customWidth="1"/>
    <col min="15362" max="15362" width="40.44140625" customWidth="1"/>
    <col min="15363" max="15363" width="18.33203125" customWidth="1"/>
    <col min="15364" max="15364" width="15.88671875" customWidth="1"/>
    <col min="15365" max="15365" width="15.109375" customWidth="1"/>
    <col min="15366" max="15366" width="12" customWidth="1"/>
    <col min="15367" max="15367" width="16.44140625" customWidth="1"/>
    <col min="15368" max="15368" width="19.33203125" customWidth="1"/>
    <col min="15369" max="15369" width="15.5546875" customWidth="1"/>
    <col min="15371" max="15371" width="7" customWidth="1"/>
    <col min="15617" max="15617" width="5.44140625" customWidth="1"/>
    <col min="15618" max="15618" width="40.44140625" customWidth="1"/>
    <col min="15619" max="15619" width="18.33203125" customWidth="1"/>
    <col min="15620" max="15620" width="15.88671875" customWidth="1"/>
    <col min="15621" max="15621" width="15.109375" customWidth="1"/>
    <col min="15622" max="15622" width="12" customWidth="1"/>
    <col min="15623" max="15623" width="16.44140625" customWidth="1"/>
    <col min="15624" max="15624" width="19.33203125" customWidth="1"/>
    <col min="15625" max="15625" width="15.5546875" customWidth="1"/>
    <col min="15627" max="15627" width="7" customWidth="1"/>
    <col min="15873" max="15873" width="5.44140625" customWidth="1"/>
    <col min="15874" max="15874" width="40.44140625" customWidth="1"/>
    <col min="15875" max="15875" width="18.33203125" customWidth="1"/>
    <col min="15876" max="15876" width="15.88671875" customWidth="1"/>
    <col min="15877" max="15877" width="15.109375" customWidth="1"/>
    <col min="15878" max="15878" width="12" customWidth="1"/>
    <col min="15879" max="15879" width="16.44140625" customWidth="1"/>
    <col min="15880" max="15880" width="19.33203125" customWidth="1"/>
    <col min="15881" max="15881" width="15.5546875" customWidth="1"/>
    <col min="15883" max="15883" width="7" customWidth="1"/>
    <col min="16129" max="16129" width="5.44140625" customWidth="1"/>
    <col min="16130" max="16130" width="40.44140625" customWidth="1"/>
    <col min="16131" max="16131" width="18.33203125" customWidth="1"/>
    <col min="16132" max="16132" width="15.88671875" customWidth="1"/>
    <col min="16133" max="16133" width="15.109375" customWidth="1"/>
    <col min="16134" max="16134" width="12" customWidth="1"/>
    <col min="16135" max="16135" width="16.44140625" customWidth="1"/>
    <col min="16136" max="16136" width="19.33203125" customWidth="1"/>
    <col min="16137" max="16137" width="15.5546875" customWidth="1"/>
    <col min="16139" max="16139" width="7" customWidth="1"/>
  </cols>
  <sheetData>
    <row r="1" spans="1:9">
      <c r="D1" s="1"/>
      <c r="E1" s="1"/>
      <c r="F1" s="1"/>
      <c r="G1" s="1"/>
      <c r="H1" s="1"/>
      <c r="I1" s="1"/>
    </row>
    <row r="2" spans="1:9">
      <c r="D2" s="1"/>
      <c r="E2" s="1"/>
      <c r="F2" s="1"/>
      <c r="G2" s="1"/>
      <c r="H2" s="1"/>
      <c r="I2" s="1"/>
    </row>
    <row r="3" spans="1:9">
      <c r="D3" s="2"/>
      <c r="E3" s="2"/>
      <c r="F3" s="2"/>
      <c r="G3" s="2"/>
      <c r="H3" s="2"/>
      <c r="I3" s="2"/>
    </row>
    <row r="4" spans="1:9">
      <c r="D4" s="2"/>
      <c r="E4" s="2"/>
      <c r="F4" s="2"/>
      <c r="G4" s="2"/>
      <c r="H4" s="2"/>
      <c r="I4" s="2"/>
    </row>
    <row r="5" spans="1:9">
      <c r="D5" s="2"/>
      <c r="E5" s="2"/>
      <c r="F5" s="2"/>
      <c r="G5" s="2"/>
      <c r="H5" s="2"/>
      <c r="I5" s="2"/>
    </row>
    <row r="6" spans="1:9">
      <c r="B6" s="284" t="s">
        <v>112</v>
      </c>
      <c r="C6" s="284"/>
      <c r="D6" s="284"/>
      <c r="E6" s="284"/>
      <c r="F6" s="284"/>
      <c r="G6" s="284"/>
      <c r="H6" s="284"/>
      <c r="I6" s="284"/>
    </row>
    <row r="7" spans="1:9">
      <c r="B7" s="158"/>
      <c r="C7" s="158"/>
      <c r="D7" s="3"/>
      <c r="E7" s="3"/>
      <c r="F7" s="3"/>
      <c r="G7" s="3"/>
      <c r="H7" s="3"/>
      <c r="I7" s="3"/>
    </row>
    <row r="8" spans="1:9">
      <c r="B8" s="284" t="s">
        <v>127</v>
      </c>
      <c r="C8" s="284"/>
      <c r="D8" s="284"/>
      <c r="E8" s="284"/>
      <c r="F8" s="284"/>
      <c r="G8" s="284"/>
      <c r="H8" s="284"/>
      <c r="I8" s="284"/>
    </row>
    <row r="9" spans="1:9">
      <c r="D9" s="2"/>
      <c r="E9" s="1"/>
      <c r="F9" s="1"/>
      <c r="G9" s="137"/>
      <c r="H9" s="157"/>
      <c r="I9" s="157"/>
    </row>
    <row r="10" spans="1:9" ht="15" thickBot="1">
      <c r="D10" s="53"/>
      <c r="E10" s="53"/>
      <c r="F10" s="53"/>
      <c r="G10" s="53"/>
      <c r="H10" s="53"/>
      <c r="I10" s="53"/>
    </row>
    <row r="11" spans="1:9" ht="27.75" customHeight="1" thickBot="1">
      <c r="A11" s="71" t="s">
        <v>0</v>
      </c>
      <c r="B11" s="72" t="s">
        <v>56</v>
      </c>
      <c r="C11" s="73" t="s">
        <v>57</v>
      </c>
      <c r="D11" s="74" t="s">
        <v>58</v>
      </c>
      <c r="E11" s="75" t="s">
        <v>4</v>
      </c>
      <c r="F11" s="76" t="s">
        <v>59</v>
      </c>
      <c r="G11" s="77" t="s">
        <v>60</v>
      </c>
      <c r="H11" s="77" t="s">
        <v>9</v>
      </c>
      <c r="I11" s="76" t="s">
        <v>61</v>
      </c>
    </row>
    <row r="12" spans="1:9" ht="15" thickBot="1">
      <c r="A12" s="82">
        <v>1</v>
      </c>
      <c r="B12" s="86" t="s">
        <v>62</v>
      </c>
      <c r="C12" s="86" t="s">
        <v>11</v>
      </c>
      <c r="D12" s="87">
        <v>25458</v>
      </c>
      <c r="E12" s="295" t="s">
        <v>12</v>
      </c>
      <c r="F12" s="79">
        <v>97</v>
      </c>
      <c r="G12" s="88">
        <v>3162.86</v>
      </c>
      <c r="H12" s="80">
        <f t="shared" ref="H12:H22" si="0">G12</f>
        <v>3162.86</v>
      </c>
      <c r="I12" s="298">
        <f>H12+H13+H15</f>
        <v>18259.79</v>
      </c>
    </row>
    <row r="13" spans="1:9" ht="39.75" customHeight="1" thickBot="1">
      <c r="A13" s="108">
        <v>2</v>
      </c>
      <c r="B13" s="138" t="s">
        <v>65</v>
      </c>
      <c r="C13" s="89" t="s">
        <v>11</v>
      </c>
      <c r="D13" s="83">
        <v>21331</v>
      </c>
      <c r="E13" s="296"/>
      <c r="F13" s="81">
        <v>391</v>
      </c>
      <c r="G13" s="90">
        <v>12749.24</v>
      </c>
      <c r="H13" s="80">
        <f t="shared" si="0"/>
        <v>12749.24</v>
      </c>
      <c r="I13" s="299"/>
    </row>
    <row r="14" spans="1:9" ht="15" thickBot="1">
      <c r="A14" s="82">
        <v>3</v>
      </c>
      <c r="B14" s="104" t="s">
        <v>63</v>
      </c>
      <c r="C14" s="78" t="s">
        <v>11</v>
      </c>
      <c r="D14" s="83">
        <v>1099</v>
      </c>
      <c r="E14" s="296"/>
      <c r="F14" s="81"/>
      <c r="G14" s="90"/>
      <c r="H14" s="80">
        <f t="shared" si="0"/>
        <v>0</v>
      </c>
      <c r="I14" s="299"/>
    </row>
    <row r="15" spans="1:9" ht="15" customHeight="1" thickBot="1">
      <c r="A15" s="82">
        <v>4</v>
      </c>
      <c r="B15" s="105" t="s">
        <v>64</v>
      </c>
      <c r="C15" s="85" t="s">
        <v>11</v>
      </c>
      <c r="D15" s="91">
        <v>5791</v>
      </c>
      <c r="E15" s="296"/>
      <c r="F15" s="92">
        <v>72</v>
      </c>
      <c r="G15" s="93">
        <v>2347.69</v>
      </c>
      <c r="H15" s="80">
        <f t="shared" si="0"/>
        <v>2347.69</v>
      </c>
      <c r="I15" s="299"/>
    </row>
    <row r="16" spans="1:9" ht="15" customHeight="1" thickBot="1">
      <c r="A16" s="82">
        <v>5</v>
      </c>
      <c r="B16" s="94" t="s">
        <v>66</v>
      </c>
      <c r="C16" s="94" t="s">
        <v>51</v>
      </c>
      <c r="D16" s="95" t="s">
        <v>67</v>
      </c>
      <c r="E16" s="296"/>
      <c r="F16" s="96"/>
      <c r="G16" s="93"/>
      <c r="H16" s="80">
        <f t="shared" si="0"/>
        <v>0</v>
      </c>
      <c r="I16" s="299"/>
    </row>
    <row r="17" spans="1:9" ht="42" customHeight="1" thickBot="1">
      <c r="A17" s="82">
        <v>6</v>
      </c>
      <c r="B17" s="106" t="s">
        <v>68</v>
      </c>
      <c r="C17" s="94" t="s">
        <v>51</v>
      </c>
      <c r="D17" s="102" t="s">
        <v>106</v>
      </c>
      <c r="E17" s="296"/>
      <c r="F17" s="97"/>
      <c r="G17" s="93"/>
      <c r="H17" s="80">
        <f t="shared" si="0"/>
        <v>0</v>
      </c>
      <c r="I17" s="299"/>
    </row>
    <row r="18" spans="1:9" ht="12.75" customHeight="1" thickBot="1">
      <c r="A18" s="82">
        <v>7</v>
      </c>
      <c r="B18" s="106" t="s">
        <v>18</v>
      </c>
      <c r="C18" s="94" t="s">
        <v>51</v>
      </c>
      <c r="D18" s="102" t="s">
        <v>107</v>
      </c>
      <c r="E18" s="296"/>
      <c r="F18" s="97"/>
      <c r="G18" s="93"/>
      <c r="H18" s="80">
        <f t="shared" si="0"/>
        <v>0</v>
      </c>
      <c r="I18" s="299"/>
    </row>
    <row r="19" spans="1:9" ht="19.5" customHeight="1" thickBot="1">
      <c r="A19" s="82">
        <v>8</v>
      </c>
      <c r="B19" s="106" t="s">
        <v>69</v>
      </c>
      <c r="C19" s="94" t="s">
        <v>51</v>
      </c>
      <c r="D19" s="102" t="s">
        <v>70</v>
      </c>
      <c r="E19" s="296"/>
      <c r="F19" s="97"/>
      <c r="G19" s="93"/>
      <c r="H19" s="80">
        <f t="shared" si="0"/>
        <v>0</v>
      </c>
      <c r="I19" s="299"/>
    </row>
    <row r="20" spans="1:9" ht="12.75" customHeight="1" thickBot="1">
      <c r="A20" s="82">
        <v>9</v>
      </c>
      <c r="B20" s="107" t="s">
        <v>71</v>
      </c>
      <c r="C20" s="94" t="s">
        <v>51</v>
      </c>
      <c r="D20" s="102" t="s">
        <v>72</v>
      </c>
      <c r="E20" s="296"/>
      <c r="F20" s="97"/>
      <c r="G20" s="93"/>
      <c r="H20" s="80">
        <f t="shared" si="0"/>
        <v>0</v>
      </c>
      <c r="I20" s="299"/>
    </row>
    <row r="21" spans="1:9" ht="47.25" customHeight="1" thickBot="1">
      <c r="A21" s="82">
        <v>10</v>
      </c>
      <c r="B21" s="107" t="s">
        <v>73</v>
      </c>
      <c r="C21" s="94" t="s">
        <v>74</v>
      </c>
      <c r="D21" s="102" t="s">
        <v>108</v>
      </c>
      <c r="E21" s="296"/>
      <c r="F21" s="98"/>
      <c r="G21" s="93"/>
      <c r="H21" s="80">
        <f t="shared" si="0"/>
        <v>0</v>
      </c>
      <c r="I21" s="299"/>
    </row>
    <row r="22" spans="1:9" ht="12.75" customHeight="1" thickBot="1">
      <c r="A22" s="82">
        <v>11</v>
      </c>
      <c r="B22" s="99" t="s">
        <v>23</v>
      </c>
      <c r="C22" s="99" t="s">
        <v>74</v>
      </c>
      <c r="D22" s="103" t="s">
        <v>75</v>
      </c>
      <c r="E22" s="297"/>
      <c r="F22" s="139"/>
      <c r="G22" s="100"/>
      <c r="H22" s="101">
        <f t="shared" si="0"/>
        <v>0</v>
      </c>
      <c r="I22" s="300"/>
    </row>
    <row r="23" spans="1:9" ht="13.5" customHeight="1" thickBot="1">
      <c r="A23" s="82"/>
      <c r="B23" s="140"/>
      <c r="C23" s="141"/>
      <c r="D23" s="142"/>
      <c r="E23" s="143"/>
      <c r="F23" s="144">
        <f>SUM(F12:F22)</f>
        <v>560</v>
      </c>
      <c r="G23" s="145">
        <f>SUM(G12:G22)</f>
        <v>18259.79</v>
      </c>
      <c r="H23" s="101">
        <f>SUM(H12:H22)</f>
        <v>18259.79</v>
      </c>
      <c r="I23" s="146">
        <f>SUM(I12)</f>
        <v>18259.79</v>
      </c>
    </row>
    <row r="24" spans="1:9" ht="13.5" customHeight="1" thickBot="1">
      <c r="A24" s="292"/>
      <c r="B24" s="293"/>
      <c r="C24" s="293"/>
      <c r="D24" s="293"/>
      <c r="E24" s="293"/>
      <c r="F24" s="293"/>
      <c r="G24" s="293"/>
      <c r="H24" s="293"/>
      <c r="I24" s="294"/>
    </row>
    <row r="25" spans="1:9" ht="49.5" customHeight="1" thickBot="1">
      <c r="A25" s="82">
        <v>1</v>
      </c>
      <c r="B25" s="86" t="s">
        <v>62</v>
      </c>
      <c r="C25" s="86" t="s">
        <v>11</v>
      </c>
      <c r="D25" s="87">
        <v>25458</v>
      </c>
      <c r="E25" s="304" t="s">
        <v>25</v>
      </c>
      <c r="F25" s="79"/>
      <c r="G25" s="88"/>
      <c r="H25" s="80">
        <f t="shared" ref="H25:H35" si="1">G25</f>
        <v>0</v>
      </c>
      <c r="I25" s="298">
        <f>H25+H26+H28</f>
        <v>0</v>
      </c>
    </row>
    <row r="26" spans="1:9" ht="13.5" customHeight="1" thickBot="1">
      <c r="A26" s="108">
        <v>2</v>
      </c>
      <c r="B26" s="138" t="s">
        <v>65</v>
      </c>
      <c r="C26" s="89" t="s">
        <v>11</v>
      </c>
      <c r="D26" s="83">
        <v>21331</v>
      </c>
      <c r="E26" s="305"/>
      <c r="F26" s="81"/>
      <c r="G26" s="90"/>
      <c r="H26" s="80">
        <f t="shared" si="1"/>
        <v>0</v>
      </c>
      <c r="I26" s="299"/>
    </row>
    <row r="27" spans="1:9" ht="13.5" customHeight="1" thickBot="1">
      <c r="A27" s="82">
        <v>3</v>
      </c>
      <c r="B27" s="104" t="s">
        <v>63</v>
      </c>
      <c r="C27" s="78" t="s">
        <v>11</v>
      </c>
      <c r="D27" s="83">
        <v>1099</v>
      </c>
      <c r="E27" s="305"/>
      <c r="F27" s="81"/>
      <c r="G27" s="90"/>
      <c r="H27" s="80">
        <f t="shared" si="1"/>
        <v>0</v>
      </c>
      <c r="I27" s="299"/>
    </row>
    <row r="28" spans="1:9" ht="13.5" customHeight="1" thickBot="1">
      <c r="A28" s="82">
        <v>4</v>
      </c>
      <c r="B28" s="105" t="s">
        <v>64</v>
      </c>
      <c r="C28" s="85" t="s">
        <v>11</v>
      </c>
      <c r="D28" s="91">
        <v>5791</v>
      </c>
      <c r="E28" s="305"/>
      <c r="F28" s="92"/>
      <c r="G28" s="93"/>
      <c r="H28" s="80">
        <f t="shared" si="1"/>
        <v>0</v>
      </c>
      <c r="I28" s="299"/>
    </row>
    <row r="29" spans="1:9" ht="43.5" customHeight="1" thickBot="1">
      <c r="A29" s="82">
        <v>5</v>
      </c>
      <c r="B29" s="94" t="s">
        <v>66</v>
      </c>
      <c r="C29" s="94" t="s">
        <v>51</v>
      </c>
      <c r="D29" s="95" t="s">
        <v>67</v>
      </c>
      <c r="E29" s="305"/>
      <c r="F29" s="96"/>
      <c r="G29" s="93"/>
      <c r="H29" s="80">
        <f t="shared" si="1"/>
        <v>0</v>
      </c>
      <c r="I29" s="299"/>
    </row>
    <row r="30" spans="1:9" ht="13.5" customHeight="1" thickBot="1">
      <c r="A30" s="82">
        <v>6</v>
      </c>
      <c r="B30" s="106" t="s">
        <v>68</v>
      </c>
      <c r="C30" s="94" t="s">
        <v>51</v>
      </c>
      <c r="D30" s="102" t="s">
        <v>106</v>
      </c>
      <c r="E30" s="305"/>
      <c r="F30" s="97"/>
      <c r="G30" s="93"/>
      <c r="H30" s="80">
        <f t="shared" si="1"/>
        <v>0</v>
      </c>
      <c r="I30" s="299"/>
    </row>
    <row r="31" spans="1:9" ht="13.5" customHeight="1" thickBot="1">
      <c r="A31" s="82">
        <v>7</v>
      </c>
      <c r="B31" s="106" t="s">
        <v>18</v>
      </c>
      <c r="C31" s="94" t="s">
        <v>51</v>
      </c>
      <c r="D31" s="102" t="s">
        <v>107</v>
      </c>
      <c r="E31" s="305"/>
      <c r="F31" s="97"/>
      <c r="G31" s="93"/>
      <c r="H31" s="80">
        <f t="shared" si="1"/>
        <v>0</v>
      </c>
      <c r="I31" s="299"/>
    </row>
    <row r="32" spans="1:9" ht="13.5" customHeight="1" thickBot="1">
      <c r="A32" s="82">
        <v>8</v>
      </c>
      <c r="B32" s="106" t="s">
        <v>69</v>
      </c>
      <c r="C32" s="94" t="s">
        <v>51</v>
      </c>
      <c r="D32" s="102" t="s">
        <v>70</v>
      </c>
      <c r="E32" s="305"/>
      <c r="F32" s="97"/>
      <c r="G32" s="93"/>
      <c r="H32" s="80">
        <f t="shared" si="1"/>
        <v>0</v>
      </c>
      <c r="I32" s="299"/>
    </row>
    <row r="33" spans="1:21" ht="41.25" customHeight="1" thickBot="1">
      <c r="A33" s="82">
        <v>9</v>
      </c>
      <c r="B33" s="107" t="s">
        <v>71</v>
      </c>
      <c r="C33" s="94" t="s">
        <v>51</v>
      </c>
      <c r="D33" s="102" t="s">
        <v>72</v>
      </c>
      <c r="E33" s="305"/>
      <c r="F33" s="97"/>
      <c r="G33" s="93"/>
      <c r="H33" s="80">
        <f t="shared" si="1"/>
        <v>0</v>
      </c>
      <c r="I33" s="299"/>
    </row>
    <row r="34" spans="1:21" ht="13.5" customHeight="1" thickBot="1">
      <c r="A34" s="82">
        <v>10</v>
      </c>
      <c r="B34" s="107" t="s">
        <v>73</v>
      </c>
      <c r="C34" s="94" t="s">
        <v>74</v>
      </c>
      <c r="D34" s="102" t="s">
        <v>108</v>
      </c>
      <c r="E34" s="305"/>
      <c r="F34" s="98"/>
      <c r="G34" s="93"/>
      <c r="H34" s="80">
        <f t="shared" si="1"/>
        <v>0</v>
      </c>
      <c r="I34" s="299"/>
    </row>
    <row r="35" spans="1:21" ht="13.5" customHeight="1" thickBot="1">
      <c r="A35" s="82">
        <v>11</v>
      </c>
      <c r="B35" s="99" t="s">
        <v>23</v>
      </c>
      <c r="C35" s="99" t="s">
        <v>74</v>
      </c>
      <c r="D35" s="103" t="s">
        <v>75</v>
      </c>
      <c r="E35" s="306"/>
      <c r="F35" s="139"/>
      <c r="G35" s="100"/>
      <c r="H35" s="101">
        <f t="shared" si="1"/>
        <v>0</v>
      </c>
      <c r="I35" s="300"/>
    </row>
    <row r="36" spans="1:21" ht="13.5" customHeight="1" thickBot="1">
      <c r="A36" s="82"/>
      <c r="B36" s="140"/>
      <c r="C36" s="141"/>
      <c r="D36" s="142"/>
      <c r="E36" s="143"/>
      <c r="F36" s="144">
        <f>SUM(F25:F35)</f>
        <v>0</v>
      </c>
      <c r="G36" s="145">
        <f>SUM(G25:G35)</f>
        <v>0</v>
      </c>
      <c r="H36" s="101">
        <f>SUM(H25:H35)</f>
        <v>0</v>
      </c>
      <c r="I36" s="146">
        <f>SUM(I25)</f>
        <v>0</v>
      </c>
    </row>
    <row r="37" spans="1:21" ht="13.5" customHeight="1" thickBot="1">
      <c r="A37" s="307"/>
      <c r="B37" s="308"/>
      <c r="C37" s="308"/>
      <c r="D37" s="308"/>
      <c r="E37" s="308"/>
      <c r="F37" s="308"/>
      <c r="G37" s="308"/>
      <c r="H37" s="308"/>
      <c r="I37" s="309"/>
    </row>
    <row r="38" spans="1:21" ht="13.5" customHeight="1" thickBot="1">
      <c r="A38" s="82">
        <v>1</v>
      </c>
      <c r="B38" s="86" t="s">
        <v>62</v>
      </c>
      <c r="C38" s="86" t="s">
        <v>11</v>
      </c>
      <c r="D38" s="87">
        <v>25458</v>
      </c>
      <c r="E38" s="295" t="s">
        <v>26</v>
      </c>
      <c r="F38" s="79"/>
      <c r="G38" s="88"/>
      <c r="H38" s="80">
        <f t="shared" ref="H38:H48" si="2">G38</f>
        <v>0</v>
      </c>
      <c r="I38" s="298">
        <f>H38+H39+H41</f>
        <v>0</v>
      </c>
    </row>
    <row r="39" spans="1:21" ht="13.5" customHeight="1" thickBot="1">
      <c r="A39" s="108">
        <v>2</v>
      </c>
      <c r="B39" s="138" t="s">
        <v>65</v>
      </c>
      <c r="C39" s="89" t="s">
        <v>11</v>
      </c>
      <c r="D39" s="83">
        <v>21331</v>
      </c>
      <c r="E39" s="296"/>
      <c r="F39" s="81"/>
      <c r="G39" s="90"/>
      <c r="H39" s="80">
        <f t="shared" si="2"/>
        <v>0</v>
      </c>
      <c r="I39" s="299"/>
    </row>
    <row r="40" spans="1:21" ht="13.5" customHeight="1" thickBot="1">
      <c r="A40" s="82">
        <v>3</v>
      </c>
      <c r="B40" s="104" t="s">
        <v>63</v>
      </c>
      <c r="C40" s="78" t="s">
        <v>11</v>
      </c>
      <c r="D40" s="83">
        <v>1099</v>
      </c>
      <c r="E40" s="296"/>
      <c r="F40" s="81"/>
      <c r="G40" s="90"/>
      <c r="H40" s="80">
        <f t="shared" si="2"/>
        <v>0</v>
      </c>
      <c r="I40" s="299"/>
    </row>
    <row r="41" spans="1:21" ht="13.5" customHeight="1" thickBot="1">
      <c r="A41" s="82">
        <v>4</v>
      </c>
      <c r="B41" s="105" t="s">
        <v>64</v>
      </c>
      <c r="C41" s="85" t="s">
        <v>11</v>
      </c>
      <c r="D41" s="91">
        <v>5791</v>
      </c>
      <c r="E41" s="296"/>
      <c r="F41" s="92"/>
      <c r="G41" s="93"/>
      <c r="H41" s="80">
        <f t="shared" si="2"/>
        <v>0</v>
      </c>
      <c r="I41" s="299"/>
    </row>
    <row r="42" spans="1:21" ht="13.5" customHeight="1" thickBot="1">
      <c r="A42" s="82">
        <v>5</v>
      </c>
      <c r="B42" s="94" t="s">
        <v>66</v>
      </c>
      <c r="C42" s="94" t="s">
        <v>51</v>
      </c>
      <c r="D42" s="95" t="s">
        <v>67</v>
      </c>
      <c r="E42" s="296"/>
      <c r="F42" s="96"/>
      <c r="G42" s="93"/>
      <c r="H42" s="80">
        <f t="shared" si="2"/>
        <v>0</v>
      </c>
      <c r="I42" s="299"/>
    </row>
    <row r="43" spans="1:21" s="17" customFormat="1" ht="13.5" customHeight="1" thickBot="1">
      <c r="A43" s="82">
        <v>6</v>
      </c>
      <c r="B43" s="106" t="s">
        <v>68</v>
      </c>
      <c r="C43" s="94" t="s">
        <v>51</v>
      </c>
      <c r="D43" s="102" t="s">
        <v>106</v>
      </c>
      <c r="E43" s="296"/>
      <c r="F43" s="97"/>
      <c r="G43" s="93"/>
      <c r="H43" s="80">
        <f t="shared" si="2"/>
        <v>0</v>
      </c>
      <c r="I43" s="299"/>
      <c r="J43"/>
      <c r="K43"/>
      <c r="L43"/>
      <c r="M43"/>
      <c r="N43"/>
      <c r="O43"/>
      <c r="P43"/>
      <c r="Q43"/>
      <c r="R43"/>
      <c r="S43"/>
      <c r="T43"/>
      <c r="U43"/>
    </row>
    <row r="44" spans="1:21" ht="41.25" customHeight="1" thickBot="1">
      <c r="A44" s="82">
        <v>7</v>
      </c>
      <c r="B44" s="106" t="s">
        <v>18</v>
      </c>
      <c r="C44" s="94" t="s">
        <v>51</v>
      </c>
      <c r="D44" s="102" t="s">
        <v>107</v>
      </c>
      <c r="E44" s="296"/>
      <c r="F44" s="97"/>
      <c r="G44" s="93"/>
      <c r="H44" s="80">
        <f t="shared" si="2"/>
        <v>0</v>
      </c>
      <c r="I44" s="299"/>
    </row>
    <row r="45" spans="1:21" ht="13.5" customHeight="1" thickBot="1">
      <c r="A45" s="82">
        <v>8</v>
      </c>
      <c r="B45" s="106" t="s">
        <v>69</v>
      </c>
      <c r="C45" s="94" t="s">
        <v>51</v>
      </c>
      <c r="D45" s="102" t="s">
        <v>70</v>
      </c>
      <c r="E45" s="296"/>
      <c r="F45" s="97"/>
      <c r="G45" s="93"/>
      <c r="H45" s="80">
        <f t="shared" si="2"/>
        <v>0</v>
      </c>
      <c r="I45" s="299"/>
    </row>
    <row r="46" spans="1:21" ht="13.5" customHeight="1" thickBot="1">
      <c r="A46" s="82">
        <v>9</v>
      </c>
      <c r="B46" s="107" t="s">
        <v>71</v>
      </c>
      <c r="C46" s="94" t="s">
        <v>51</v>
      </c>
      <c r="D46" s="102" t="s">
        <v>72</v>
      </c>
      <c r="E46" s="296"/>
      <c r="F46" s="97"/>
      <c r="G46" s="93"/>
      <c r="H46" s="80">
        <f t="shared" si="2"/>
        <v>0</v>
      </c>
      <c r="I46" s="299"/>
    </row>
    <row r="47" spans="1:21" ht="13.5" customHeight="1" thickBot="1">
      <c r="A47" s="82">
        <v>10</v>
      </c>
      <c r="B47" s="107" t="s">
        <v>73</v>
      </c>
      <c r="C47" s="94" t="s">
        <v>74</v>
      </c>
      <c r="D47" s="102" t="s">
        <v>108</v>
      </c>
      <c r="E47" s="296"/>
      <c r="F47" s="98"/>
      <c r="G47" s="93"/>
      <c r="H47" s="80">
        <f t="shared" si="2"/>
        <v>0</v>
      </c>
      <c r="I47" s="299"/>
    </row>
    <row r="48" spans="1:21" ht="13.5" customHeight="1" thickBot="1">
      <c r="A48" s="82">
        <v>11</v>
      </c>
      <c r="B48" s="99" t="s">
        <v>23</v>
      </c>
      <c r="C48" s="99" t="s">
        <v>74</v>
      </c>
      <c r="D48" s="103" t="s">
        <v>75</v>
      </c>
      <c r="E48" s="297"/>
      <c r="F48" s="139"/>
      <c r="G48" s="100"/>
      <c r="H48" s="101">
        <f t="shared" si="2"/>
        <v>0</v>
      </c>
      <c r="I48" s="300"/>
    </row>
    <row r="49" spans="1:9" ht="13.5" customHeight="1" thickBot="1">
      <c r="A49" s="82"/>
      <c r="B49" s="140"/>
      <c r="C49" s="141"/>
      <c r="D49" s="142"/>
      <c r="E49" s="143"/>
      <c r="F49" s="144">
        <f>SUM(F38:F48)</f>
        <v>0</v>
      </c>
      <c r="G49" s="145">
        <f>SUM(G38:G48)</f>
        <v>0</v>
      </c>
      <c r="H49" s="101">
        <f>SUM(H38:H48)</f>
        <v>0</v>
      </c>
      <c r="I49" s="146">
        <f>SUM(I38)</f>
        <v>0</v>
      </c>
    </row>
    <row r="50" spans="1:9" ht="13.5" customHeight="1" thickBot="1">
      <c r="A50" s="301"/>
      <c r="B50" s="302"/>
      <c r="C50" s="302"/>
      <c r="D50" s="302"/>
      <c r="E50" s="302"/>
      <c r="F50" s="302"/>
      <c r="G50" s="302"/>
      <c r="H50" s="302"/>
      <c r="I50" s="303"/>
    </row>
    <row r="51" spans="1:9" ht="13.5" customHeight="1" thickBot="1">
      <c r="A51" s="82">
        <v>1</v>
      </c>
      <c r="B51" s="86" t="s">
        <v>62</v>
      </c>
      <c r="C51" s="86" t="s">
        <v>11</v>
      </c>
      <c r="D51" s="87">
        <v>25458</v>
      </c>
      <c r="E51" s="295" t="s">
        <v>27</v>
      </c>
      <c r="F51" s="79"/>
      <c r="G51" s="88"/>
      <c r="H51" s="80">
        <f t="shared" ref="H51:H61" si="3">G51</f>
        <v>0</v>
      </c>
      <c r="I51" s="298">
        <f>H51+H52+H54</f>
        <v>0</v>
      </c>
    </row>
    <row r="52" spans="1:9" ht="12.75" customHeight="1" thickBot="1">
      <c r="A52" s="108">
        <v>2</v>
      </c>
      <c r="B52" s="138" t="s">
        <v>65</v>
      </c>
      <c r="C52" s="89" t="s">
        <v>11</v>
      </c>
      <c r="D52" s="83">
        <v>21331</v>
      </c>
      <c r="E52" s="296"/>
      <c r="F52" s="81"/>
      <c r="G52" s="90"/>
      <c r="H52" s="80">
        <f t="shared" si="3"/>
        <v>0</v>
      </c>
      <c r="I52" s="299"/>
    </row>
    <row r="53" spans="1:9" ht="13.5" customHeight="1" thickBot="1">
      <c r="A53" s="82">
        <v>3</v>
      </c>
      <c r="B53" s="104" t="s">
        <v>63</v>
      </c>
      <c r="C53" s="78" t="s">
        <v>11</v>
      </c>
      <c r="D53" s="83">
        <v>1099</v>
      </c>
      <c r="E53" s="296"/>
      <c r="F53" s="81"/>
      <c r="G53" s="90"/>
      <c r="H53" s="80">
        <f t="shared" si="3"/>
        <v>0</v>
      </c>
      <c r="I53" s="299"/>
    </row>
    <row r="54" spans="1:9" ht="12.75" customHeight="1" thickBot="1">
      <c r="A54" s="82">
        <v>4</v>
      </c>
      <c r="B54" s="105" t="s">
        <v>64</v>
      </c>
      <c r="C54" s="85" t="s">
        <v>11</v>
      </c>
      <c r="D54" s="91">
        <v>5791</v>
      </c>
      <c r="E54" s="296"/>
      <c r="F54" s="92"/>
      <c r="G54" s="93"/>
      <c r="H54" s="80">
        <f t="shared" si="3"/>
        <v>0</v>
      </c>
      <c r="I54" s="299"/>
    </row>
    <row r="55" spans="1:9" ht="48.75" customHeight="1" thickBot="1">
      <c r="A55" s="82">
        <v>5</v>
      </c>
      <c r="B55" s="94" t="s">
        <v>66</v>
      </c>
      <c r="C55" s="94" t="s">
        <v>51</v>
      </c>
      <c r="D55" s="95" t="s">
        <v>67</v>
      </c>
      <c r="E55" s="296"/>
      <c r="F55" s="96"/>
      <c r="G55" s="93"/>
      <c r="H55" s="80">
        <f t="shared" si="3"/>
        <v>0</v>
      </c>
      <c r="I55" s="299"/>
    </row>
    <row r="56" spans="1:9" ht="13.5" customHeight="1" thickBot="1">
      <c r="A56" s="82">
        <v>6</v>
      </c>
      <c r="B56" s="106" t="s">
        <v>68</v>
      </c>
      <c r="C56" s="94" t="s">
        <v>51</v>
      </c>
      <c r="D56" s="102" t="s">
        <v>106</v>
      </c>
      <c r="E56" s="296"/>
      <c r="F56" s="97"/>
      <c r="G56" s="93"/>
      <c r="H56" s="80">
        <f t="shared" si="3"/>
        <v>0</v>
      </c>
      <c r="I56" s="299"/>
    </row>
    <row r="57" spans="1:9" ht="13.5" customHeight="1" thickBot="1">
      <c r="A57" s="82">
        <v>7</v>
      </c>
      <c r="B57" s="106" t="s">
        <v>18</v>
      </c>
      <c r="C57" s="94" t="s">
        <v>51</v>
      </c>
      <c r="D57" s="102" t="s">
        <v>107</v>
      </c>
      <c r="E57" s="296"/>
      <c r="F57" s="97"/>
      <c r="G57" s="93"/>
      <c r="H57" s="80">
        <f t="shared" si="3"/>
        <v>0</v>
      </c>
      <c r="I57" s="299"/>
    </row>
    <row r="58" spans="1:9" ht="13.5" customHeight="1" thickBot="1">
      <c r="A58" s="82">
        <v>8</v>
      </c>
      <c r="B58" s="106" t="s">
        <v>69</v>
      </c>
      <c r="C58" s="94" t="s">
        <v>51</v>
      </c>
      <c r="D58" s="102" t="s">
        <v>70</v>
      </c>
      <c r="E58" s="296"/>
      <c r="F58" s="97"/>
      <c r="G58" s="93"/>
      <c r="H58" s="80">
        <f t="shared" si="3"/>
        <v>0</v>
      </c>
      <c r="I58" s="299"/>
    </row>
    <row r="59" spans="1:9" ht="13.5" customHeight="1" thickBot="1">
      <c r="A59" s="82">
        <v>9</v>
      </c>
      <c r="B59" s="107" t="s">
        <v>71</v>
      </c>
      <c r="C59" s="94" t="s">
        <v>51</v>
      </c>
      <c r="D59" s="102" t="s">
        <v>72</v>
      </c>
      <c r="E59" s="296"/>
      <c r="F59" s="97"/>
      <c r="G59" s="93"/>
      <c r="H59" s="80">
        <f t="shared" si="3"/>
        <v>0</v>
      </c>
      <c r="I59" s="299"/>
    </row>
    <row r="60" spans="1:9" ht="13.5" customHeight="1" thickBot="1">
      <c r="A60" s="82">
        <v>10</v>
      </c>
      <c r="B60" s="107" t="s">
        <v>73</v>
      </c>
      <c r="C60" s="94" t="s">
        <v>74</v>
      </c>
      <c r="D60" s="102" t="s">
        <v>108</v>
      </c>
      <c r="E60" s="296"/>
      <c r="F60" s="98"/>
      <c r="G60" s="93"/>
      <c r="H60" s="80">
        <f t="shared" si="3"/>
        <v>0</v>
      </c>
      <c r="I60" s="299"/>
    </row>
    <row r="61" spans="1:9" ht="13.5" customHeight="1" thickBot="1">
      <c r="A61" s="82">
        <v>11</v>
      </c>
      <c r="B61" s="99" t="s">
        <v>23</v>
      </c>
      <c r="C61" s="99" t="s">
        <v>74</v>
      </c>
      <c r="D61" s="103" t="s">
        <v>75</v>
      </c>
      <c r="E61" s="297"/>
      <c r="F61" s="139"/>
      <c r="G61" s="100"/>
      <c r="H61" s="101">
        <f t="shared" si="3"/>
        <v>0</v>
      </c>
      <c r="I61" s="300"/>
    </row>
    <row r="62" spans="1:9" ht="13.5" customHeight="1" thickBot="1">
      <c r="A62" s="82"/>
      <c r="B62" s="140"/>
      <c r="C62" s="141"/>
      <c r="D62" s="142"/>
      <c r="E62" s="143"/>
      <c r="F62" s="144">
        <f>SUM(F51:F61)</f>
        <v>0</v>
      </c>
      <c r="G62" s="145">
        <f>SUM(G51:G61)</f>
        <v>0</v>
      </c>
      <c r="H62" s="101">
        <f>SUM(H51:H61)</f>
        <v>0</v>
      </c>
      <c r="I62" s="146">
        <f>SUM(I51)</f>
        <v>0</v>
      </c>
    </row>
    <row r="63" spans="1:9" ht="12.75" customHeight="1" thickBot="1">
      <c r="A63" s="301"/>
      <c r="B63" s="302"/>
      <c r="C63" s="302"/>
      <c r="D63" s="302"/>
      <c r="E63" s="302"/>
      <c r="F63" s="302"/>
      <c r="G63" s="302"/>
      <c r="H63" s="302"/>
      <c r="I63" s="303"/>
    </row>
    <row r="64" spans="1:9" ht="13.5" customHeight="1" thickBot="1">
      <c r="A64" s="82">
        <v>1</v>
      </c>
      <c r="B64" s="86" t="s">
        <v>62</v>
      </c>
      <c r="C64" s="86" t="s">
        <v>11</v>
      </c>
      <c r="D64" s="87">
        <v>25458</v>
      </c>
      <c r="E64" s="295" t="s">
        <v>28</v>
      </c>
      <c r="F64" s="79"/>
      <c r="G64" s="88"/>
      <c r="H64" s="80">
        <f t="shared" ref="H64:H74" si="4">G64</f>
        <v>0</v>
      </c>
      <c r="I64" s="298">
        <f>H64+H65+H67</f>
        <v>0</v>
      </c>
    </row>
    <row r="65" spans="1:9" ht="13.5" customHeight="1" thickBot="1">
      <c r="A65" s="108">
        <v>2</v>
      </c>
      <c r="B65" s="138" t="s">
        <v>65</v>
      </c>
      <c r="C65" s="89" t="s">
        <v>11</v>
      </c>
      <c r="D65" s="83">
        <v>21331</v>
      </c>
      <c r="E65" s="296"/>
      <c r="F65" s="81"/>
      <c r="G65" s="90"/>
      <c r="H65" s="80">
        <f t="shared" si="4"/>
        <v>0</v>
      </c>
      <c r="I65" s="299"/>
    </row>
    <row r="66" spans="1:9" ht="41.25" customHeight="1" thickBot="1">
      <c r="A66" s="82">
        <v>3</v>
      </c>
      <c r="B66" s="104" t="s">
        <v>63</v>
      </c>
      <c r="C66" s="78" t="s">
        <v>11</v>
      </c>
      <c r="D66" s="83">
        <v>1099</v>
      </c>
      <c r="E66" s="296"/>
      <c r="F66" s="81"/>
      <c r="G66" s="90"/>
      <c r="H66" s="80">
        <f t="shared" si="4"/>
        <v>0</v>
      </c>
      <c r="I66" s="299"/>
    </row>
    <row r="67" spans="1:9" ht="13.5" customHeight="1" thickBot="1">
      <c r="A67" s="82">
        <v>4</v>
      </c>
      <c r="B67" s="105" t="s">
        <v>64</v>
      </c>
      <c r="C67" s="85" t="s">
        <v>11</v>
      </c>
      <c r="D67" s="91">
        <v>5791</v>
      </c>
      <c r="E67" s="296"/>
      <c r="F67" s="92"/>
      <c r="G67" s="93"/>
      <c r="H67" s="80">
        <f t="shared" si="4"/>
        <v>0</v>
      </c>
      <c r="I67" s="299"/>
    </row>
    <row r="68" spans="1:9" ht="13.5" customHeight="1" thickBot="1">
      <c r="A68" s="82">
        <v>5</v>
      </c>
      <c r="B68" s="94" t="s">
        <v>66</v>
      </c>
      <c r="C68" s="94" t="s">
        <v>51</v>
      </c>
      <c r="D68" s="95" t="s">
        <v>67</v>
      </c>
      <c r="E68" s="296"/>
      <c r="F68" s="96"/>
      <c r="G68" s="93"/>
      <c r="H68" s="80">
        <f t="shared" si="4"/>
        <v>0</v>
      </c>
      <c r="I68" s="299"/>
    </row>
    <row r="69" spans="1:9" ht="13.5" customHeight="1" thickBot="1">
      <c r="A69" s="82">
        <v>6</v>
      </c>
      <c r="B69" s="106" t="s">
        <v>68</v>
      </c>
      <c r="C69" s="94" t="s">
        <v>51</v>
      </c>
      <c r="D69" s="102" t="s">
        <v>106</v>
      </c>
      <c r="E69" s="296"/>
      <c r="F69" s="97"/>
      <c r="G69" s="93"/>
      <c r="H69" s="80">
        <f t="shared" si="4"/>
        <v>0</v>
      </c>
      <c r="I69" s="299"/>
    </row>
    <row r="70" spans="1:9" ht="13.5" customHeight="1" thickBot="1">
      <c r="A70" s="82">
        <v>7</v>
      </c>
      <c r="B70" s="106" t="s">
        <v>18</v>
      </c>
      <c r="C70" s="94" t="s">
        <v>51</v>
      </c>
      <c r="D70" s="102" t="s">
        <v>107</v>
      </c>
      <c r="E70" s="296"/>
      <c r="F70" s="97"/>
      <c r="G70" s="93"/>
      <c r="H70" s="80">
        <f t="shared" si="4"/>
        <v>0</v>
      </c>
      <c r="I70" s="299"/>
    </row>
    <row r="71" spans="1:9" ht="13.5" customHeight="1" thickBot="1">
      <c r="A71" s="82">
        <v>8</v>
      </c>
      <c r="B71" s="106" t="s">
        <v>69</v>
      </c>
      <c r="C71" s="94" t="s">
        <v>51</v>
      </c>
      <c r="D71" s="102" t="s">
        <v>70</v>
      </c>
      <c r="E71" s="296"/>
      <c r="F71" s="97"/>
      <c r="G71" s="93"/>
      <c r="H71" s="80">
        <f t="shared" si="4"/>
        <v>0</v>
      </c>
      <c r="I71" s="299"/>
    </row>
    <row r="72" spans="1:9" ht="13.5" customHeight="1" thickBot="1">
      <c r="A72" s="82">
        <v>9</v>
      </c>
      <c r="B72" s="107" t="s">
        <v>71</v>
      </c>
      <c r="C72" s="94" t="s">
        <v>51</v>
      </c>
      <c r="D72" s="102" t="s">
        <v>72</v>
      </c>
      <c r="E72" s="296"/>
      <c r="F72" s="97"/>
      <c r="G72" s="93"/>
      <c r="H72" s="80">
        <f t="shared" si="4"/>
        <v>0</v>
      </c>
      <c r="I72" s="299"/>
    </row>
    <row r="73" spans="1:9" ht="13.5" customHeight="1" thickBot="1">
      <c r="A73" s="82">
        <v>10</v>
      </c>
      <c r="B73" s="107" t="s">
        <v>73</v>
      </c>
      <c r="C73" s="94" t="s">
        <v>74</v>
      </c>
      <c r="D73" s="102" t="s">
        <v>108</v>
      </c>
      <c r="E73" s="296"/>
      <c r="F73" s="98"/>
      <c r="G73" s="93"/>
      <c r="H73" s="80">
        <f t="shared" si="4"/>
        <v>0</v>
      </c>
      <c r="I73" s="299"/>
    </row>
    <row r="74" spans="1:9" ht="13.5" customHeight="1" thickBot="1">
      <c r="A74" s="82">
        <v>11</v>
      </c>
      <c r="B74" s="99" t="s">
        <v>23</v>
      </c>
      <c r="C74" s="99" t="s">
        <v>74</v>
      </c>
      <c r="D74" s="103" t="s">
        <v>75</v>
      </c>
      <c r="E74" s="297"/>
      <c r="F74" s="139"/>
      <c r="G74" s="100"/>
      <c r="H74" s="101">
        <f t="shared" si="4"/>
        <v>0</v>
      </c>
      <c r="I74" s="300"/>
    </row>
    <row r="75" spans="1:9" ht="13.5" customHeight="1" thickBot="1">
      <c r="A75" s="82"/>
      <c r="B75" s="140"/>
      <c r="C75" s="141"/>
      <c r="D75" s="142"/>
      <c r="E75" s="143"/>
      <c r="F75" s="144">
        <f>SUM(F64:F74)</f>
        <v>0</v>
      </c>
      <c r="G75" s="145">
        <f>SUM(G64:G74)</f>
        <v>0</v>
      </c>
      <c r="H75" s="101">
        <f>SUM(H64:H74)</f>
        <v>0</v>
      </c>
      <c r="I75" s="146">
        <f>SUM(I64)</f>
        <v>0</v>
      </c>
    </row>
    <row r="76" spans="1:9" ht="12.75" customHeight="1" thickBot="1">
      <c r="A76" s="292"/>
      <c r="B76" s="293"/>
      <c r="C76" s="293"/>
      <c r="D76" s="293"/>
      <c r="E76" s="293"/>
      <c r="F76" s="293"/>
      <c r="G76" s="293"/>
      <c r="H76" s="293"/>
      <c r="I76" s="294"/>
    </row>
    <row r="77" spans="1:9" ht="42" customHeight="1" thickBot="1">
      <c r="A77" s="82">
        <v>1</v>
      </c>
      <c r="B77" s="86" t="s">
        <v>62</v>
      </c>
      <c r="C77" s="86" t="s">
        <v>11</v>
      </c>
      <c r="D77" s="87">
        <v>25458</v>
      </c>
      <c r="E77" s="295" t="s">
        <v>29</v>
      </c>
      <c r="F77" s="79"/>
      <c r="G77" s="88"/>
      <c r="H77" s="80">
        <f t="shared" ref="H77:H87" si="5">G77</f>
        <v>0</v>
      </c>
      <c r="I77" s="298">
        <f>H77+H78+H80</f>
        <v>0</v>
      </c>
    </row>
    <row r="78" spans="1:9" ht="12.75" customHeight="1" thickBot="1">
      <c r="A78" s="108">
        <v>2</v>
      </c>
      <c r="B78" s="138" t="s">
        <v>65</v>
      </c>
      <c r="C78" s="89" t="s">
        <v>11</v>
      </c>
      <c r="D78" s="83">
        <v>21331</v>
      </c>
      <c r="E78" s="296"/>
      <c r="F78" s="81"/>
      <c r="G78" s="90"/>
      <c r="H78" s="80">
        <f t="shared" si="5"/>
        <v>0</v>
      </c>
      <c r="I78" s="299"/>
    </row>
    <row r="79" spans="1:9" ht="12.75" customHeight="1" thickBot="1">
      <c r="A79" s="82">
        <v>3</v>
      </c>
      <c r="B79" s="104" t="s">
        <v>63</v>
      </c>
      <c r="C79" s="78" t="s">
        <v>11</v>
      </c>
      <c r="D79" s="83">
        <v>1099</v>
      </c>
      <c r="E79" s="296"/>
      <c r="F79" s="81"/>
      <c r="G79" s="90"/>
      <c r="H79" s="80">
        <f t="shared" si="5"/>
        <v>0</v>
      </c>
      <c r="I79" s="299"/>
    </row>
    <row r="80" spans="1:9" ht="12.75" customHeight="1" thickBot="1">
      <c r="A80" s="82">
        <v>4</v>
      </c>
      <c r="B80" s="105" t="s">
        <v>64</v>
      </c>
      <c r="C80" s="85" t="s">
        <v>11</v>
      </c>
      <c r="D80" s="91">
        <v>5791</v>
      </c>
      <c r="E80" s="296"/>
      <c r="F80" s="92"/>
      <c r="G80" s="93"/>
      <c r="H80" s="80">
        <f t="shared" si="5"/>
        <v>0</v>
      </c>
      <c r="I80" s="299"/>
    </row>
    <row r="81" spans="1:9" ht="12.75" customHeight="1" thickBot="1">
      <c r="A81" s="82">
        <v>5</v>
      </c>
      <c r="B81" s="94" t="s">
        <v>66</v>
      </c>
      <c r="C81" s="94" t="s">
        <v>51</v>
      </c>
      <c r="D81" s="95" t="s">
        <v>67</v>
      </c>
      <c r="E81" s="296"/>
      <c r="F81" s="96"/>
      <c r="G81" s="93"/>
      <c r="H81" s="80">
        <f t="shared" si="5"/>
        <v>0</v>
      </c>
      <c r="I81" s="299"/>
    </row>
    <row r="82" spans="1:9" ht="12.75" customHeight="1" thickBot="1">
      <c r="A82" s="82">
        <v>6</v>
      </c>
      <c r="B82" s="106" t="s">
        <v>68</v>
      </c>
      <c r="C82" s="94" t="s">
        <v>51</v>
      </c>
      <c r="D82" s="102" t="s">
        <v>106</v>
      </c>
      <c r="E82" s="296"/>
      <c r="F82" s="97"/>
      <c r="G82" s="93"/>
      <c r="H82" s="80">
        <f t="shared" si="5"/>
        <v>0</v>
      </c>
      <c r="I82" s="299"/>
    </row>
    <row r="83" spans="1:9" ht="12.75" customHeight="1" thickBot="1">
      <c r="A83" s="82">
        <v>7</v>
      </c>
      <c r="B83" s="106" t="s">
        <v>18</v>
      </c>
      <c r="C83" s="94" t="s">
        <v>51</v>
      </c>
      <c r="D83" s="102" t="s">
        <v>107</v>
      </c>
      <c r="E83" s="296"/>
      <c r="F83" s="97"/>
      <c r="G83" s="93"/>
      <c r="H83" s="80">
        <f t="shared" si="5"/>
        <v>0</v>
      </c>
      <c r="I83" s="299"/>
    </row>
    <row r="84" spans="1:9" ht="12.75" customHeight="1" thickBot="1">
      <c r="A84" s="82">
        <v>8</v>
      </c>
      <c r="B84" s="106" t="s">
        <v>69</v>
      </c>
      <c r="C84" s="94" t="s">
        <v>51</v>
      </c>
      <c r="D84" s="102" t="s">
        <v>70</v>
      </c>
      <c r="E84" s="296"/>
      <c r="F84" s="97"/>
      <c r="G84" s="93"/>
      <c r="H84" s="80">
        <f t="shared" si="5"/>
        <v>0</v>
      </c>
      <c r="I84" s="299"/>
    </row>
    <row r="85" spans="1:9" ht="12.75" customHeight="1" thickBot="1">
      <c r="A85" s="82">
        <v>9</v>
      </c>
      <c r="B85" s="107" t="s">
        <v>71</v>
      </c>
      <c r="C85" s="94" t="s">
        <v>51</v>
      </c>
      <c r="D85" s="102" t="s">
        <v>72</v>
      </c>
      <c r="E85" s="296"/>
      <c r="F85" s="97"/>
      <c r="G85" s="93"/>
      <c r="H85" s="80">
        <f t="shared" si="5"/>
        <v>0</v>
      </c>
      <c r="I85" s="299"/>
    </row>
    <row r="86" spans="1:9" ht="12.75" customHeight="1" thickBot="1">
      <c r="A86" s="82">
        <v>10</v>
      </c>
      <c r="B86" s="107" t="s">
        <v>73</v>
      </c>
      <c r="C86" s="94" t="s">
        <v>74</v>
      </c>
      <c r="D86" s="102" t="s">
        <v>108</v>
      </c>
      <c r="E86" s="296"/>
      <c r="F86" s="98"/>
      <c r="G86" s="93"/>
      <c r="H86" s="80">
        <f t="shared" si="5"/>
        <v>0</v>
      </c>
      <c r="I86" s="299"/>
    </row>
    <row r="87" spans="1:9" ht="12.75" customHeight="1" thickBot="1">
      <c r="A87" s="82">
        <v>11</v>
      </c>
      <c r="B87" s="99" t="s">
        <v>23</v>
      </c>
      <c r="C87" s="99" t="s">
        <v>74</v>
      </c>
      <c r="D87" s="103" t="s">
        <v>75</v>
      </c>
      <c r="E87" s="297"/>
      <c r="F87" s="139"/>
      <c r="G87" s="100"/>
      <c r="H87" s="101">
        <f t="shared" si="5"/>
        <v>0</v>
      </c>
      <c r="I87" s="300"/>
    </row>
    <row r="88" spans="1:9" ht="44.25" customHeight="1" thickBot="1">
      <c r="A88" s="82"/>
      <c r="B88" s="140"/>
      <c r="C88" s="141"/>
      <c r="D88" s="142"/>
      <c r="E88" s="143"/>
      <c r="F88" s="144">
        <f>SUM(F77:F87)</f>
        <v>0</v>
      </c>
      <c r="G88" s="145">
        <f>SUM(G77:G87)</f>
        <v>0</v>
      </c>
      <c r="H88" s="101">
        <f>SUM(H77:H87)</f>
        <v>0</v>
      </c>
      <c r="I88" s="146">
        <f>SUM(I77)</f>
        <v>0</v>
      </c>
    </row>
    <row r="89" spans="1:9" ht="12.75" customHeight="1" thickBot="1">
      <c r="A89" s="147"/>
      <c r="B89" s="148"/>
      <c r="C89" s="148"/>
      <c r="D89" s="148"/>
      <c r="E89" s="148"/>
      <c r="F89" s="148"/>
      <c r="G89" s="148"/>
      <c r="H89" s="148"/>
      <c r="I89" s="149"/>
    </row>
    <row r="90" spans="1:9" ht="12.75" customHeight="1" thickBot="1">
      <c r="A90" s="82">
        <v>1</v>
      </c>
      <c r="B90" s="86" t="s">
        <v>62</v>
      </c>
      <c r="C90" s="86" t="s">
        <v>11</v>
      </c>
      <c r="D90" s="87">
        <v>25458</v>
      </c>
      <c r="E90" s="295" t="s">
        <v>30</v>
      </c>
      <c r="F90" s="79"/>
      <c r="G90" s="88"/>
      <c r="H90" s="80">
        <f t="shared" ref="H90:H100" si="6">G90</f>
        <v>0</v>
      </c>
      <c r="I90" s="298">
        <f>H90+H91+H92+H93</f>
        <v>0</v>
      </c>
    </row>
    <row r="91" spans="1:9" ht="12.75" customHeight="1" thickBot="1">
      <c r="A91" s="108">
        <v>2</v>
      </c>
      <c r="B91" s="138" t="s">
        <v>65</v>
      </c>
      <c r="C91" s="89" t="s">
        <v>11</v>
      </c>
      <c r="D91" s="83">
        <v>21331</v>
      </c>
      <c r="E91" s="296"/>
      <c r="F91" s="81"/>
      <c r="G91" s="90"/>
      <c r="H91" s="80">
        <f t="shared" si="6"/>
        <v>0</v>
      </c>
      <c r="I91" s="299"/>
    </row>
    <row r="92" spans="1:9" ht="12.75" customHeight="1" thickBot="1">
      <c r="A92" s="82">
        <v>3</v>
      </c>
      <c r="B92" s="104" t="s">
        <v>63</v>
      </c>
      <c r="C92" s="78" t="s">
        <v>11</v>
      </c>
      <c r="D92" s="83">
        <v>1099</v>
      </c>
      <c r="E92" s="296"/>
      <c r="F92" s="81"/>
      <c r="G92" s="90"/>
      <c r="H92" s="80">
        <f t="shared" si="6"/>
        <v>0</v>
      </c>
      <c r="I92" s="299"/>
    </row>
    <row r="93" spans="1:9" ht="12.75" customHeight="1" thickBot="1">
      <c r="A93" s="82">
        <v>4</v>
      </c>
      <c r="B93" s="105" t="s">
        <v>64</v>
      </c>
      <c r="C93" s="85" t="s">
        <v>11</v>
      </c>
      <c r="D93" s="91">
        <v>5791</v>
      </c>
      <c r="E93" s="296"/>
      <c r="F93" s="92"/>
      <c r="G93" s="93"/>
      <c r="H93" s="80">
        <f t="shared" si="6"/>
        <v>0</v>
      </c>
      <c r="I93" s="299"/>
    </row>
    <row r="94" spans="1:9" ht="12.75" customHeight="1" thickBot="1">
      <c r="A94" s="82">
        <v>5</v>
      </c>
      <c r="B94" s="94" t="s">
        <v>66</v>
      </c>
      <c r="C94" s="94" t="s">
        <v>51</v>
      </c>
      <c r="D94" s="95" t="s">
        <v>67</v>
      </c>
      <c r="E94" s="296"/>
      <c r="F94" s="96"/>
      <c r="G94" s="93"/>
      <c r="H94" s="80">
        <f t="shared" si="6"/>
        <v>0</v>
      </c>
      <c r="I94" s="299"/>
    </row>
    <row r="95" spans="1:9" ht="12.75" customHeight="1" thickBot="1">
      <c r="A95" s="82">
        <v>6</v>
      </c>
      <c r="B95" s="106" t="s">
        <v>68</v>
      </c>
      <c r="C95" s="94" t="s">
        <v>51</v>
      </c>
      <c r="D95" s="102" t="s">
        <v>106</v>
      </c>
      <c r="E95" s="296"/>
      <c r="F95" s="97"/>
      <c r="G95" s="93"/>
      <c r="H95" s="80">
        <f t="shared" si="6"/>
        <v>0</v>
      </c>
      <c r="I95" s="299"/>
    </row>
    <row r="96" spans="1:9" ht="12.75" customHeight="1" thickBot="1">
      <c r="A96" s="82">
        <v>7</v>
      </c>
      <c r="B96" s="106" t="s">
        <v>18</v>
      </c>
      <c r="C96" s="94" t="s">
        <v>51</v>
      </c>
      <c r="D96" s="102" t="s">
        <v>107</v>
      </c>
      <c r="E96" s="296"/>
      <c r="F96" s="97"/>
      <c r="G96" s="93"/>
      <c r="H96" s="80">
        <f t="shared" si="6"/>
        <v>0</v>
      </c>
      <c r="I96" s="299"/>
    </row>
    <row r="97" spans="1:9" ht="13.5" customHeight="1" thickBot="1">
      <c r="A97" s="82">
        <v>8</v>
      </c>
      <c r="B97" s="106" t="s">
        <v>69</v>
      </c>
      <c r="C97" s="94" t="s">
        <v>51</v>
      </c>
      <c r="D97" s="102" t="s">
        <v>70</v>
      </c>
      <c r="E97" s="296"/>
      <c r="F97" s="97"/>
      <c r="G97" s="93"/>
      <c r="H97" s="80">
        <f t="shared" si="6"/>
        <v>0</v>
      </c>
      <c r="I97" s="299"/>
    </row>
    <row r="98" spans="1:9" ht="13.5" customHeight="1" thickBot="1">
      <c r="A98" s="82">
        <v>9</v>
      </c>
      <c r="B98" s="107" t="s">
        <v>71</v>
      </c>
      <c r="C98" s="94" t="s">
        <v>51</v>
      </c>
      <c r="D98" s="102" t="s">
        <v>72</v>
      </c>
      <c r="E98" s="296"/>
      <c r="F98" s="97"/>
      <c r="G98" s="93"/>
      <c r="H98" s="80">
        <f t="shared" si="6"/>
        <v>0</v>
      </c>
      <c r="I98" s="299"/>
    </row>
    <row r="99" spans="1:9" ht="39.75" customHeight="1" thickBot="1">
      <c r="A99" s="82">
        <v>10</v>
      </c>
      <c r="B99" s="107" t="s">
        <v>73</v>
      </c>
      <c r="C99" s="94" t="s">
        <v>74</v>
      </c>
      <c r="D99" s="102" t="s">
        <v>108</v>
      </c>
      <c r="E99" s="296"/>
      <c r="F99" s="98"/>
      <c r="G99" s="93"/>
      <c r="H99" s="80">
        <f t="shared" si="6"/>
        <v>0</v>
      </c>
      <c r="I99" s="299"/>
    </row>
    <row r="100" spans="1:9" ht="13.5" customHeight="1" thickBot="1">
      <c r="A100" s="82">
        <v>11</v>
      </c>
      <c r="B100" s="99" t="s">
        <v>23</v>
      </c>
      <c r="C100" s="99" t="s">
        <v>74</v>
      </c>
      <c r="D100" s="103" t="s">
        <v>75</v>
      </c>
      <c r="E100" s="297"/>
      <c r="F100" s="139"/>
      <c r="G100" s="100"/>
      <c r="H100" s="101">
        <f t="shared" si="6"/>
        <v>0</v>
      </c>
      <c r="I100" s="300"/>
    </row>
    <row r="101" spans="1:9" ht="13.5" customHeight="1" thickBot="1">
      <c r="A101" s="82"/>
      <c r="B101" s="140"/>
      <c r="C101" s="141"/>
      <c r="D101" s="142"/>
      <c r="E101" s="143"/>
      <c r="F101" s="144">
        <f>SUM(F90:F100)</f>
        <v>0</v>
      </c>
      <c r="G101" s="145">
        <f>SUM(G90:G100)</f>
        <v>0</v>
      </c>
      <c r="H101" s="101">
        <f>SUM(H90:H100)</f>
        <v>0</v>
      </c>
      <c r="I101" s="146">
        <f>SUM(I90)</f>
        <v>0</v>
      </c>
    </row>
    <row r="102" spans="1:9" ht="13.5" customHeight="1" thickBot="1">
      <c r="A102" s="301"/>
      <c r="B102" s="302"/>
      <c r="C102" s="302"/>
      <c r="D102" s="302"/>
      <c r="E102" s="302"/>
      <c r="F102" s="302"/>
      <c r="G102" s="302"/>
      <c r="H102" s="302"/>
      <c r="I102" s="303"/>
    </row>
    <row r="103" spans="1:9" ht="13.5" customHeight="1" thickBot="1">
      <c r="A103" s="82">
        <v>1</v>
      </c>
      <c r="B103" s="86" t="s">
        <v>62</v>
      </c>
      <c r="C103" s="86" t="s">
        <v>11</v>
      </c>
      <c r="D103" s="87">
        <v>25458</v>
      </c>
      <c r="E103" s="295" t="s">
        <v>31</v>
      </c>
      <c r="F103" s="79"/>
      <c r="G103" s="88"/>
      <c r="H103" s="80">
        <f t="shared" ref="H103:H113" si="7">G103</f>
        <v>0</v>
      </c>
      <c r="I103" s="298">
        <f>H114</f>
        <v>0</v>
      </c>
    </row>
    <row r="104" spans="1:9" ht="13.5" customHeight="1" thickBot="1">
      <c r="A104" s="108">
        <v>2</v>
      </c>
      <c r="B104" s="138" t="s">
        <v>65</v>
      </c>
      <c r="C104" s="89" t="s">
        <v>11</v>
      </c>
      <c r="D104" s="83">
        <v>21331</v>
      </c>
      <c r="E104" s="296"/>
      <c r="F104" s="81"/>
      <c r="G104" s="90"/>
      <c r="H104" s="80">
        <f t="shared" si="7"/>
        <v>0</v>
      </c>
      <c r="I104" s="299"/>
    </row>
    <row r="105" spans="1:9" ht="12.75" customHeight="1" thickBot="1">
      <c r="A105" s="82">
        <v>3</v>
      </c>
      <c r="B105" s="104" t="s">
        <v>63</v>
      </c>
      <c r="C105" s="78" t="s">
        <v>11</v>
      </c>
      <c r="D105" s="83">
        <v>1099</v>
      </c>
      <c r="E105" s="296"/>
      <c r="F105" s="81"/>
      <c r="G105" s="90"/>
      <c r="H105" s="80">
        <f t="shared" si="7"/>
        <v>0</v>
      </c>
      <c r="I105" s="299"/>
    </row>
    <row r="106" spans="1:9" ht="12.75" customHeight="1" thickBot="1">
      <c r="A106" s="82">
        <v>4</v>
      </c>
      <c r="B106" s="105" t="s">
        <v>64</v>
      </c>
      <c r="C106" s="85" t="s">
        <v>11</v>
      </c>
      <c r="D106" s="91">
        <v>5791</v>
      </c>
      <c r="E106" s="296"/>
      <c r="F106" s="92"/>
      <c r="G106" s="93"/>
      <c r="H106" s="80">
        <f t="shared" si="7"/>
        <v>0</v>
      </c>
      <c r="I106" s="299"/>
    </row>
    <row r="107" spans="1:9" ht="12.75" customHeight="1" thickBot="1">
      <c r="A107" s="82">
        <v>5</v>
      </c>
      <c r="B107" s="94" t="s">
        <v>66</v>
      </c>
      <c r="C107" s="94" t="s">
        <v>51</v>
      </c>
      <c r="D107" s="95" t="s">
        <v>67</v>
      </c>
      <c r="E107" s="296"/>
      <c r="F107" s="96"/>
      <c r="G107" s="93"/>
      <c r="H107" s="80">
        <f t="shared" si="7"/>
        <v>0</v>
      </c>
      <c r="I107" s="299"/>
    </row>
    <row r="108" spans="1:9" ht="13.5" customHeight="1" thickBot="1">
      <c r="A108" s="82">
        <v>6</v>
      </c>
      <c r="B108" s="106" t="s">
        <v>68</v>
      </c>
      <c r="C108" s="94" t="s">
        <v>51</v>
      </c>
      <c r="D108" s="102" t="s">
        <v>106</v>
      </c>
      <c r="E108" s="296"/>
      <c r="F108" s="97"/>
      <c r="G108" s="93"/>
      <c r="H108" s="80">
        <f t="shared" si="7"/>
        <v>0</v>
      </c>
      <c r="I108" s="299"/>
    </row>
    <row r="109" spans="1:9" ht="15" thickBot="1">
      <c r="A109" s="82">
        <v>7</v>
      </c>
      <c r="B109" s="106" t="s">
        <v>18</v>
      </c>
      <c r="C109" s="94" t="s">
        <v>51</v>
      </c>
      <c r="D109" s="102" t="s">
        <v>107</v>
      </c>
      <c r="E109" s="296"/>
      <c r="F109" s="97"/>
      <c r="G109" s="93"/>
      <c r="H109" s="80">
        <f t="shared" si="7"/>
        <v>0</v>
      </c>
      <c r="I109" s="299"/>
    </row>
    <row r="110" spans="1:9" ht="15" thickBot="1">
      <c r="A110" s="82">
        <v>8</v>
      </c>
      <c r="B110" s="106" t="s">
        <v>69</v>
      </c>
      <c r="C110" s="94" t="s">
        <v>51</v>
      </c>
      <c r="D110" s="102" t="s">
        <v>70</v>
      </c>
      <c r="E110" s="296"/>
      <c r="F110" s="97"/>
      <c r="G110" s="93"/>
      <c r="H110" s="80">
        <f t="shared" si="7"/>
        <v>0</v>
      </c>
      <c r="I110" s="299"/>
    </row>
    <row r="111" spans="1:9" ht="15" thickBot="1">
      <c r="A111" s="82">
        <v>9</v>
      </c>
      <c r="B111" s="107" t="s">
        <v>71</v>
      </c>
      <c r="C111" s="94" t="s">
        <v>51</v>
      </c>
      <c r="D111" s="102" t="s">
        <v>72</v>
      </c>
      <c r="E111" s="296"/>
      <c r="F111" s="97"/>
      <c r="G111" s="93"/>
      <c r="H111" s="80">
        <f t="shared" si="7"/>
        <v>0</v>
      </c>
      <c r="I111" s="299"/>
    </row>
    <row r="112" spans="1:9" ht="15" thickBot="1">
      <c r="A112" s="82">
        <v>10</v>
      </c>
      <c r="B112" s="107" t="s">
        <v>73</v>
      </c>
      <c r="C112" s="94" t="s">
        <v>74</v>
      </c>
      <c r="D112" s="102" t="s">
        <v>108</v>
      </c>
      <c r="E112" s="296"/>
      <c r="F112" s="98"/>
      <c r="G112" s="93"/>
      <c r="H112" s="80">
        <f t="shared" si="7"/>
        <v>0</v>
      </c>
      <c r="I112" s="299"/>
    </row>
    <row r="113" spans="1:9" ht="15" thickBot="1">
      <c r="A113" s="82">
        <v>11</v>
      </c>
      <c r="B113" s="99" t="s">
        <v>23</v>
      </c>
      <c r="C113" s="99" t="s">
        <v>74</v>
      </c>
      <c r="D113" s="103" t="s">
        <v>75</v>
      </c>
      <c r="E113" s="297"/>
      <c r="F113" s="139"/>
      <c r="G113" s="100"/>
      <c r="H113" s="101">
        <f t="shared" si="7"/>
        <v>0</v>
      </c>
      <c r="I113" s="300"/>
    </row>
    <row r="114" spans="1:9" ht="15" thickBot="1">
      <c r="A114" s="82"/>
      <c r="B114" s="140"/>
      <c r="C114" s="141"/>
      <c r="D114" s="142"/>
      <c r="E114" s="143"/>
      <c r="F114" s="144">
        <f>SUM(F103:F113)</f>
        <v>0</v>
      </c>
      <c r="G114" s="145">
        <f>SUM(G103:G113)</f>
        <v>0</v>
      </c>
      <c r="H114" s="101">
        <f>SUM(H103:H113)</f>
        <v>0</v>
      </c>
      <c r="I114" s="146">
        <f>SUM(I103)</f>
        <v>0</v>
      </c>
    </row>
    <row r="115" spans="1:9" ht="15" thickBot="1">
      <c r="A115" s="301"/>
      <c r="B115" s="302"/>
      <c r="C115" s="302"/>
      <c r="D115" s="302"/>
      <c r="E115" s="302"/>
      <c r="F115" s="302"/>
      <c r="G115" s="302"/>
      <c r="H115" s="302"/>
      <c r="I115" s="303"/>
    </row>
    <row r="116" spans="1:9" ht="15" thickBot="1">
      <c r="A116" s="82">
        <v>1</v>
      </c>
      <c r="B116" s="86" t="s">
        <v>62</v>
      </c>
      <c r="C116" s="86" t="s">
        <v>11</v>
      </c>
      <c r="D116" s="87">
        <v>25458</v>
      </c>
      <c r="E116" s="295" t="s">
        <v>32</v>
      </c>
      <c r="F116" s="79"/>
      <c r="G116" s="88"/>
      <c r="H116" s="80">
        <f t="shared" ref="H116:H126" si="8">G116</f>
        <v>0</v>
      </c>
      <c r="I116" s="298">
        <f>H116+H117+H118+H119</f>
        <v>0</v>
      </c>
    </row>
    <row r="117" spans="1:9" ht="40.200000000000003" thickBot="1">
      <c r="A117" s="108">
        <v>2</v>
      </c>
      <c r="B117" s="138" t="s">
        <v>109</v>
      </c>
      <c r="C117" s="89" t="s">
        <v>11</v>
      </c>
      <c r="D117" s="83">
        <v>21331</v>
      </c>
      <c r="E117" s="296"/>
      <c r="F117" s="81"/>
      <c r="G117" s="90"/>
      <c r="H117" s="80">
        <f t="shared" si="8"/>
        <v>0</v>
      </c>
      <c r="I117" s="299"/>
    </row>
    <row r="118" spans="1:9" ht="15" thickBot="1">
      <c r="A118" s="82">
        <v>3</v>
      </c>
      <c r="B118" s="104" t="s">
        <v>63</v>
      </c>
      <c r="C118" s="78" t="s">
        <v>11</v>
      </c>
      <c r="D118" s="83">
        <v>1099</v>
      </c>
      <c r="E118" s="296"/>
      <c r="F118" s="81"/>
      <c r="G118" s="90"/>
      <c r="H118" s="80">
        <f t="shared" si="8"/>
        <v>0</v>
      </c>
      <c r="I118" s="299"/>
    </row>
    <row r="119" spans="1:9" ht="15" thickBot="1">
      <c r="A119" s="82">
        <v>4</v>
      </c>
      <c r="B119" s="105" t="s">
        <v>64</v>
      </c>
      <c r="C119" s="85" t="s">
        <v>11</v>
      </c>
      <c r="D119" s="91">
        <v>5791</v>
      </c>
      <c r="E119" s="296"/>
      <c r="F119" s="92"/>
      <c r="G119" s="93"/>
      <c r="H119" s="80">
        <f t="shared" si="8"/>
        <v>0</v>
      </c>
      <c r="I119" s="299"/>
    </row>
    <row r="120" spans="1:9" ht="15" thickBot="1">
      <c r="A120" s="82">
        <v>5</v>
      </c>
      <c r="B120" s="94" t="s">
        <v>66</v>
      </c>
      <c r="C120" s="94" t="s">
        <v>51</v>
      </c>
      <c r="D120" s="95" t="s">
        <v>67</v>
      </c>
      <c r="E120" s="296"/>
      <c r="F120" s="96"/>
      <c r="G120" s="93"/>
      <c r="H120" s="80">
        <f t="shared" si="8"/>
        <v>0</v>
      </c>
      <c r="I120" s="299"/>
    </row>
    <row r="121" spans="1:9" ht="15" thickBot="1">
      <c r="A121" s="82">
        <v>6</v>
      </c>
      <c r="B121" s="106" t="s">
        <v>68</v>
      </c>
      <c r="C121" s="94" t="s">
        <v>51</v>
      </c>
      <c r="D121" s="102" t="s">
        <v>106</v>
      </c>
      <c r="E121" s="296"/>
      <c r="F121" s="97"/>
      <c r="G121" s="93"/>
      <c r="H121" s="80">
        <f t="shared" si="8"/>
        <v>0</v>
      </c>
      <c r="I121" s="299"/>
    </row>
    <row r="122" spans="1:9" ht="15" thickBot="1">
      <c r="A122" s="82">
        <v>7</v>
      </c>
      <c r="B122" s="106" t="s">
        <v>18</v>
      </c>
      <c r="C122" s="94" t="s">
        <v>51</v>
      </c>
      <c r="D122" s="102" t="s">
        <v>107</v>
      </c>
      <c r="E122" s="296"/>
      <c r="F122" s="97"/>
      <c r="G122" s="93"/>
      <c r="H122" s="80">
        <f t="shared" si="8"/>
        <v>0</v>
      </c>
      <c r="I122" s="299"/>
    </row>
    <row r="123" spans="1:9" ht="15" thickBot="1">
      <c r="A123" s="82">
        <v>8</v>
      </c>
      <c r="B123" s="106" t="s">
        <v>69</v>
      </c>
      <c r="C123" s="94" t="s">
        <v>51</v>
      </c>
      <c r="D123" s="102" t="s">
        <v>70</v>
      </c>
      <c r="E123" s="296"/>
      <c r="F123" s="97"/>
      <c r="G123" s="93"/>
      <c r="H123" s="80">
        <f t="shared" si="8"/>
        <v>0</v>
      </c>
      <c r="I123" s="299"/>
    </row>
    <row r="124" spans="1:9" ht="15" thickBot="1">
      <c r="A124" s="82">
        <v>9</v>
      </c>
      <c r="B124" s="107" t="s">
        <v>71</v>
      </c>
      <c r="C124" s="94" t="s">
        <v>51</v>
      </c>
      <c r="D124" s="102" t="s">
        <v>72</v>
      </c>
      <c r="E124" s="296"/>
      <c r="F124" s="97"/>
      <c r="G124" s="93"/>
      <c r="H124" s="80">
        <f t="shared" si="8"/>
        <v>0</v>
      </c>
      <c r="I124" s="299"/>
    </row>
    <row r="125" spans="1:9" ht="15" thickBot="1">
      <c r="A125" s="82">
        <v>10</v>
      </c>
      <c r="B125" s="107" t="s">
        <v>73</v>
      </c>
      <c r="C125" s="94" t="s">
        <v>74</v>
      </c>
      <c r="D125" s="102" t="s">
        <v>108</v>
      </c>
      <c r="E125" s="296"/>
      <c r="F125" s="98"/>
      <c r="G125" s="93"/>
      <c r="H125" s="80">
        <f t="shared" si="8"/>
        <v>0</v>
      </c>
      <c r="I125" s="299"/>
    </row>
    <row r="126" spans="1:9" ht="15" thickBot="1">
      <c r="A126" s="82">
        <v>11</v>
      </c>
      <c r="B126" s="99" t="s">
        <v>23</v>
      </c>
      <c r="C126" s="99" t="s">
        <v>74</v>
      </c>
      <c r="D126" s="103" t="s">
        <v>75</v>
      </c>
      <c r="E126" s="297"/>
      <c r="F126" s="139"/>
      <c r="G126" s="100"/>
      <c r="H126" s="101">
        <f t="shared" si="8"/>
        <v>0</v>
      </c>
      <c r="I126" s="300"/>
    </row>
    <row r="127" spans="1:9" ht="15" thickBot="1">
      <c r="A127" s="82"/>
      <c r="B127" s="140"/>
      <c r="C127" s="141"/>
      <c r="D127" s="142"/>
      <c r="E127" s="143"/>
      <c r="F127" s="144">
        <f>SUM(F116:F126)</f>
        <v>0</v>
      </c>
      <c r="G127" s="145">
        <f>SUM(G116:G126)</f>
        <v>0</v>
      </c>
      <c r="H127" s="101">
        <f>SUM(H116:H126)</f>
        <v>0</v>
      </c>
      <c r="I127" s="146">
        <f>SUM(I116)</f>
        <v>0</v>
      </c>
    </row>
    <row r="128" spans="1:9" ht="15" thickBot="1">
      <c r="A128" s="301"/>
      <c r="B128" s="302"/>
      <c r="C128" s="302"/>
      <c r="D128" s="302"/>
      <c r="E128" s="302"/>
      <c r="F128" s="302"/>
      <c r="G128" s="302"/>
      <c r="H128" s="302"/>
      <c r="I128" s="303"/>
    </row>
    <row r="129" spans="1:9" ht="15" thickBot="1">
      <c r="A129" s="82">
        <v>1</v>
      </c>
      <c r="B129" s="86" t="s">
        <v>62</v>
      </c>
      <c r="C129" s="86" t="s">
        <v>11</v>
      </c>
      <c r="D129" s="87">
        <v>25458</v>
      </c>
      <c r="E129" s="295" t="s">
        <v>33</v>
      </c>
      <c r="F129" s="79"/>
      <c r="G129" s="88"/>
      <c r="H129" s="80">
        <f t="shared" ref="H129:H139" si="9">G129</f>
        <v>0</v>
      </c>
      <c r="I129" s="298">
        <f>H129+H130+H132</f>
        <v>0</v>
      </c>
    </row>
    <row r="130" spans="1:9" ht="40.200000000000003" thickBot="1">
      <c r="A130" s="108">
        <v>2</v>
      </c>
      <c r="B130" s="138" t="s">
        <v>110</v>
      </c>
      <c r="C130" s="89" t="s">
        <v>11</v>
      </c>
      <c r="D130" s="83">
        <v>21331</v>
      </c>
      <c r="E130" s="296"/>
      <c r="F130" s="81"/>
      <c r="G130" s="90"/>
      <c r="H130" s="80">
        <f t="shared" si="9"/>
        <v>0</v>
      </c>
      <c r="I130" s="299"/>
    </row>
    <row r="131" spans="1:9" ht="15" thickBot="1">
      <c r="A131" s="82">
        <v>3</v>
      </c>
      <c r="B131" s="104" t="s">
        <v>63</v>
      </c>
      <c r="C131" s="78" t="s">
        <v>11</v>
      </c>
      <c r="D131" s="83">
        <v>1099</v>
      </c>
      <c r="E131" s="296"/>
      <c r="F131" s="81"/>
      <c r="G131" s="90"/>
      <c r="H131" s="80">
        <f t="shared" si="9"/>
        <v>0</v>
      </c>
      <c r="I131" s="299"/>
    </row>
    <row r="132" spans="1:9" ht="15" thickBot="1">
      <c r="A132" s="82">
        <v>4</v>
      </c>
      <c r="B132" s="105" t="s">
        <v>64</v>
      </c>
      <c r="C132" s="85" t="s">
        <v>11</v>
      </c>
      <c r="D132" s="91">
        <v>5791</v>
      </c>
      <c r="E132" s="296"/>
      <c r="F132" s="92"/>
      <c r="G132" s="93"/>
      <c r="H132" s="80">
        <f t="shared" si="9"/>
        <v>0</v>
      </c>
      <c r="I132" s="299"/>
    </row>
    <row r="133" spans="1:9" ht="15" thickBot="1">
      <c r="A133" s="82">
        <v>5</v>
      </c>
      <c r="B133" s="94" t="s">
        <v>66</v>
      </c>
      <c r="C133" s="94" t="s">
        <v>51</v>
      </c>
      <c r="D133" s="95" t="s">
        <v>67</v>
      </c>
      <c r="E133" s="296"/>
      <c r="F133" s="96"/>
      <c r="G133" s="93"/>
      <c r="H133" s="80">
        <f t="shared" si="9"/>
        <v>0</v>
      </c>
      <c r="I133" s="299"/>
    </row>
    <row r="134" spans="1:9" ht="15" thickBot="1">
      <c r="A134" s="82">
        <v>6</v>
      </c>
      <c r="B134" s="106" t="s">
        <v>68</v>
      </c>
      <c r="C134" s="94" t="s">
        <v>51</v>
      </c>
      <c r="D134" s="102" t="s">
        <v>106</v>
      </c>
      <c r="E134" s="296"/>
      <c r="F134" s="97"/>
      <c r="G134" s="93"/>
      <c r="H134" s="80">
        <f t="shared" si="9"/>
        <v>0</v>
      </c>
      <c r="I134" s="299"/>
    </row>
    <row r="135" spans="1:9" ht="15" thickBot="1">
      <c r="A135" s="82">
        <v>7</v>
      </c>
      <c r="B135" s="106" t="s">
        <v>18</v>
      </c>
      <c r="C135" s="94" t="s">
        <v>51</v>
      </c>
      <c r="D135" s="102" t="s">
        <v>107</v>
      </c>
      <c r="E135" s="296"/>
      <c r="F135" s="97"/>
      <c r="G135" s="93"/>
      <c r="H135" s="80">
        <f t="shared" si="9"/>
        <v>0</v>
      </c>
      <c r="I135" s="299"/>
    </row>
    <row r="136" spans="1:9" ht="15" thickBot="1">
      <c r="A136" s="82">
        <v>8</v>
      </c>
      <c r="B136" s="106" t="s">
        <v>69</v>
      </c>
      <c r="C136" s="94" t="s">
        <v>51</v>
      </c>
      <c r="D136" s="102" t="s">
        <v>70</v>
      </c>
      <c r="E136" s="296"/>
      <c r="F136" s="97"/>
      <c r="G136" s="93"/>
      <c r="H136" s="80">
        <f t="shared" si="9"/>
        <v>0</v>
      </c>
      <c r="I136" s="299"/>
    </row>
    <row r="137" spans="1:9" ht="15" thickBot="1">
      <c r="A137" s="82">
        <v>9</v>
      </c>
      <c r="B137" s="107" t="s">
        <v>71</v>
      </c>
      <c r="C137" s="94" t="s">
        <v>51</v>
      </c>
      <c r="D137" s="102" t="s">
        <v>72</v>
      </c>
      <c r="E137" s="296"/>
      <c r="F137" s="97"/>
      <c r="G137" s="93"/>
      <c r="H137" s="80">
        <f t="shared" si="9"/>
        <v>0</v>
      </c>
      <c r="I137" s="299"/>
    </row>
    <row r="138" spans="1:9" ht="15" thickBot="1">
      <c r="A138" s="82">
        <v>10</v>
      </c>
      <c r="B138" s="107" t="s">
        <v>73</v>
      </c>
      <c r="C138" s="94" t="s">
        <v>74</v>
      </c>
      <c r="D138" s="102" t="s">
        <v>108</v>
      </c>
      <c r="E138" s="296"/>
      <c r="F138" s="98"/>
      <c r="G138" s="93"/>
      <c r="H138" s="80">
        <f t="shared" si="9"/>
        <v>0</v>
      </c>
      <c r="I138" s="299"/>
    </row>
    <row r="139" spans="1:9" ht="15" thickBot="1">
      <c r="A139" s="82">
        <v>11</v>
      </c>
      <c r="B139" s="99" t="s">
        <v>23</v>
      </c>
      <c r="C139" s="99" t="s">
        <v>74</v>
      </c>
      <c r="D139" s="103" t="s">
        <v>75</v>
      </c>
      <c r="E139" s="297"/>
      <c r="F139" s="139"/>
      <c r="G139" s="100"/>
      <c r="H139" s="101">
        <f t="shared" si="9"/>
        <v>0</v>
      </c>
      <c r="I139" s="300"/>
    </row>
    <row r="140" spans="1:9" ht="15" thickBot="1">
      <c r="A140" s="82"/>
      <c r="B140" s="140"/>
      <c r="C140" s="141"/>
      <c r="D140" s="142"/>
      <c r="E140" s="143"/>
      <c r="F140" s="144">
        <f>SUM(F129:F139)</f>
        <v>0</v>
      </c>
      <c r="G140" s="145">
        <f>SUM(G129:G139)</f>
        <v>0</v>
      </c>
      <c r="H140" s="101">
        <f>SUM(H129:H139)</f>
        <v>0</v>
      </c>
      <c r="I140" s="146">
        <f>SUM(I129)</f>
        <v>0</v>
      </c>
    </row>
    <row r="141" spans="1:9" ht="15" thickBot="1">
      <c r="A141" s="292"/>
      <c r="B141" s="293"/>
      <c r="C141" s="293"/>
      <c r="D141" s="293"/>
      <c r="E141" s="293"/>
      <c r="F141" s="293"/>
      <c r="G141" s="293"/>
      <c r="H141" s="293"/>
      <c r="I141" s="294"/>
    </row>
    <row r="142" spans="1:9" ht="15" thickBot="1">
      <c r="A142" s="82">
        <v>1</v>
      </c>
      <c r="B142" s="86" t="s">
        <v>62</v>
      </c>
      <c r="C142" s="86" t="s">
        <v>11</v>
      </c>
      <c r="D142" s="87">
        <v>25458</v>
      </c>
      <c r="E142" s="295" t="s">
        <v>34</v>
      </c>
      <c r="F142" s="79"/>
      <c r="G142" s="88"/>
      <c r="H142" s="80">
        <f t="shared" ref="H142:H152" si="10">G142</f>
        <v>0</v>
      </c>
      <c r="I142" s="298">
        <f>H142+H143+H145</f>
        <v>0</v>
      </c>
    </row>
    <row r="143" spans="1:9" ht="40.200000000000003" thickBot="1">
      <c r="A143" s="108">
        <v>2</v>
      </c>
      <c r="B143" s="138" t="s">
        <v>109</v>
      </c>
      <c r="C143" s="89" t="s">
        <v>11</v>
      </c>
      <c r="D143" s="83">
        <v>21331</v>
      </c>
      <c r="E143" s="296"/>
      <c r="F143" s="81"/>
      <c r="G143" s="90"/>
      <c r="H143" s="80">
        <f t="shared" si="10"/>
        <v>0</v>
      </c>
      <c r="I143" s="299"/>
    </row>
    <row r="144" spans="1:9" ht="15" thickBot="1">
      <c r="A144" s="82">
        <v>3</v>
      </c>
      <c r="B144" s="104" t="s">
        <v>63</v>
      </c>
      <c r="C144" s="78" t="s">
        <v>11</v>
      </c>
      <c r="D144" s="83">
        <v>1099</v>
      </c>
      <c r="E144" s="296"/>
      <c r="F144" s="81"/>
      <c r="G144" s="90"/>
      <c r="H144" s="80">
        <f t="shared" si="10"/>
        <v>0</v>
      </c>
      <c r="I144" s="299"/>
    </row>
    <row r="145" spans="1:9" ht="15" thickBot="1">
      <c r="A145" s="82">
        <v>4</v>
      </c>
      <c r="B145" s="105" t="s">
        <v>64</v>
      </c>
      <c r="C145" s="85" t="s">
        <v>11</v>
      </c>
      <c r="D145" s="91">
        <v>5791</v>
      </c>
      <c r="E145" s="296"/>
      <c r="F145" s="92"/>
      <c r="G145" s="93"/>
      <c r="H145" s="80"/>
      <c r="I145" s="299"/>
    </row>
    <row r="146" spans="1:9" ht="15" thickBot="1">
      <c r="A146" s="82">
        <v>5</v>
      </c>
      <c r="B146" s="94" t="s">
        <v>66</v>
      </c>
      <c r="C146" s="94" t="s">
        <v>51</v>
      </c>
      <c r="D146" s="95" t="s">
        <v>67</v>
      </c>
      <c r="E146" s="296"/>
      <c r="F146" s="96"/>
      <c r="G146" s="93"/>
      <c r="H146" s="80">
        <f t="shared" si="10"/>
        <v>0</v>
      </c>
      <c r="I146" s="299"/>
    </row>
    <row r="147" spans="1:9" ht="15" thickBot="1">
      <c r="A147" s="82">
        <v>6</v>
      </c>
      <c r="B147" s="106" t="s">
        <v>68</v>
      </c>
      <c r="C147" s="94" t="s">
        <v>51</v>
      </c>
      <c r="D147" s="102" t="s">
        <v>106</v>
      </c>
      <c r="E147" s="296"/>
      <c r="F147" s="97"/>
      <c r="G147" s="93"/>
      <c r="H147" s="80">
        <f t="shared" si="10"/>
        <v>0</v>
      </c>
      <c r="I147" s="299"/>
    </row>
    <row r="148" spans="1:9" ht="15" thickBot="1">
      <c r="A148" s="82">
        <v>7</v>
      </c>
      <c r="B148" s="106" t="s">
        <v>18</v>
      </c>
      <c r="C148" s="94" t="s">
        <v>51</v>
      </c>
      <c r="D148" s="102" t="s">
        <v>107</v>
      </c>
      <c r="E148" s="296"/>
      <c r="F148" s="97"/>
      <c r="G148" s="93"/>
      <c r="H148" s="80">
        <f t="shared" si="10"/>
        <v>0</v>
      </c>
      <c r="I148" s="299"/>
    </row>
    <row r="149" spans="1:9" ht="15" thickBot="1">
      <c r="A149" s="82">
        <v>8</v>
      </c>
      <c r="B149" s="106" t="s">
        <v>69</v>
      </c>
      <c r="C149" s="94" t="s">
        <v>51</v>
      </c>
      <c r="D149" s="102" t="s">
        <v>70</v>
      </c>
      <c r="E149" s="296"/>
      <c r="F149" s="97"/>
      <c r="G149" s="93"/>
      <c r="H149" s="80">
        <f t="shared" si="10"/>
        <v>0</v>
      </c>
      <c r="I149" s="299"/>
    </row>
    <row r="150" spans="1:9" ht="15" thickBot="1">
      <c r="A150" s="82">
        <v>9</v>
      </c>
      <c r="B150" s="107" t="s">
        <v>71</v>
      </c>
      <c r="C150" s="94" t="s">
        <v>51</v>
      </c>
      <c r="D150" s="102" t="s">
        <v>72</v>
      </c>
      <c r="E150" s="296"/>
      <c r="F150" s="97"/>
      <c r="G150" s="93"/>
      <c r="H150" s="80">
        <f t="shared" si="10"/>
        <v>0</v>
      </c>
      <c r="I150" s="299"/>
    </row>
    <row r="151" spans="1:9" ht="15" thickBot="1">
      <c r="A151" s="82">
        <v>10</v>
      </c>
      <c r="B151" s="107" t="s">
        <v>73</v>
      </c>
      <c r="C151" s="94" t="s">
        <v>74</v>
      </c>
      <c r="D151" s="102" t="s">
        <v>108</v>
      </c>
      <c r="E151" s="296"/>
      <c r="F151" s="98"/>
      <c r="G151" s="93"/>
      <c r="H151" s="80">
        <f t="shared" si="10"/>
        <v>0</v>
      </c>
      <c r="I151" s="299"/>
    </row>
    <row r="152" spans="1:9" ht="15" thickBot="1">
      <c r="A152" s="82">
        <v>11</v>
      </c>
      <c r="B152" s="99" t="s">
        <v>23</v>
      </c>
      <c r="C152" s="99" t="s">
        <v>74</v>
      </c>
      <c r="D152" s="103" t="s">
        <v>75</v>
      </c>
      <c r="E152" s="297"/>
      <c r="F152" s="139"/>
      <c r="G152" s="100"/>
      <c r="H152" s="101">
        <f t="shared" si="10"/>
        <v>0</v>
      </c>
      <c r="I152" s="300"/>
    </row>
    <row r="153" spans="1:9" ht="15" thickBot="1">
      <c r="A153" s="82"/>
      <c r="B153" s="140"/>
      <c r="C153" s="141"/>
      <c r="D153" s="142"/>
      <c r="E153" s="143"/>
      <c r="F153" s="144">
        <f>SUM(F142:F152)</f>
        <v>0</v>
      </c>
      <c r="G153" s="145">
        <f>SUM(G142:G152)</f>
        <v>0</v>
      </c>
      <c r="H153" s="101">
        <f>SUM(H142:H152)</f>
        <v>0</v>
      </c>
      <c r="I153" s="146">
        <f>SUM(I142)</f>
        <v>0</v>
      </c>
    </row>
    <row r="154" spans="1:9" ht="15" thickBot="1">
      <c r="A154" s="292"/>
      <c r="B154" s="293"/>
      <c r="C154" s="293"/>
      <c r="D154" s="293"/>
      <c r="E154" s="293"/>
      <c r="F154" s="293"/>
      <c r="G154" s="293"/>
      <c r="H154" s="293"/>
      <c r="I154" s="294"/>
    </row>
    <row r="155" spans="1:9" ht="15" thickBot="1">
      <c r="A155" s="82">
        <v>1</v>
      </c>
      <c r="B155" s="86" t="s">
        <v>62</v>
      </c>
      <c r="C155" s="86" t="s">
        <v>11</v>
      </c>
      <c r="D155" s="87">
        <v>25458</v>
      </c>
      <c r="E155" s="295" t="s">
        <v>35</v>
      </c>
      <c r="F155" s="79"/>
      <c r="G155" s="88"/>
      <c r="H155" s="80">
        <f t="shared" ref="H155:H165" si="11">G155</f>
        <v>0</v>
      </c>
      <c r="I155" s="298">
        <f>H155+H156+H157+H158</f>
        <v>0</v>
      </c>
    </row>
    <row r="156" spans="1:9" ht="40.200000000000003" thickBot="1">
      <c r="A156" s="108">
        <v>2</v>
      </c>
      <c r="B156" s="138" t="s">
        <v>111</v>
      </c>
      <c r="C156" s="89" t="s">
        <v>11</v>
      </c>
      <c r="D156" s="83">
        <v>21331</v>
      </c>
      <c r="E156" s="296"/>
      <c r="F156" s="81"/>
      <c r="G156" s="90"/>
      <c r="H156" s="80">
        <f t="shared" si="11"/>
        <v>0</v>
      </c>
      <c r="I156" s="299"/>
    </row>
    <row r="157" spans="1:9" ht="15" thickBot="1">
      <c r="A157" s="82">
        <v>3</v>
      </c>
      <c r="B157" s="104" t="s">
        <v>63</v>
      </c>
      <c r="C157" s="78" t="s">
        <v>11</v>
      </c>
      <c r="D157" s="83">
        <v>1099</v>
      </c>
      <c r="E157" s="296"/>
      <c r="F157" s="81"/>
      <c r="G157" s="90"/>
      <c r="H157" s="80">
        <f t="shared" si="11"/>
        <v>0</v>
      </c>
      <c r="I157" s="299"/>
    </row>
    <row r="158" spans="1:9" ht="15" thickBot="1">
      <c r="A158" s="82">
        <v>4</v>
      </c>
      <c r="B158" s="105" t="s">
        <v>64</v>
      </c>
      <c r="C158" s="85" t="s">
        <v>11</v>
      </c>
      <c r="D158" s="91">
        <v>5791</v>
      </c>
      <c r="E158" s="296"/>
      <c r="F158" s="92"/>
      <c r="G158" s="93"/>
      <c r="H158" s="80">
        <f t="shared" si="11"/>
        <v>0</v>
      </c>
      <c r="I158" s="299"/>
    </row>
    <row r="159" spans="1:9" ht="15" thickBot="1">
      <c r="A159" s="82">
        <v>5</v>
      </c>
      <c r="B159" s="94" t="s">
        <v>66</v>
      </c>
      <c r="C159" s="94" t="s">
        <v>51</v>
      </c>
      <c r="D159" s="95" t="s">
        <v>67</v>
      </c>
      <c r="E159" s="296"/>
      <c r="F159" s="96"/>
      <c r="G159" s="93"/>
      <c r="H159" s="80">
        <f t="shared" si="11"/>
        <v>0</v>
      </c>
      <c r="I159" s="299"/>
    </row>
    <row r="160" spans="1:9" ht="15" thickBot="1">
      <c r="A160" s="82">
        <v>6</v>
      </c>
      <c r="B160" s="106" t="s">
        <v>68</v>
      </c>
      <c r="C160" s="94" t="s">
        <v>51</v>
      </c>
      <c r="D160" s="102" t="s">
        <v>106</v>
      </c>
      <c r="E160" s="296"/>
      <c r="F160" s="97"/>
      <c r="G160" s="93"/>
      <c r="H160" s="80">
        <f t="shared" si="11"/>
        <v>0</v>
      </c>
      <c r="I160" s="299"/>
    </row>
    <row r="161" spans="1:9" ht="15" thickBot="1">
      <c r="A161" s="82">
        <v>7</v>
      </c>
      <c r="B161" s="106" t="s">
        <v>18</v>
      </c>
      <c r="C161" s="94" t="s">
        <v>51</v>
      </c>
      <c r="D161" s="102" t="s">
        <v>107</v>
      </c>
      <c r="E161" s="296"/>
      <c r="F161" s="97"/>
      <c r="G161" s="93"/>
      <c r="H161" s="80">
        <f t="shared" si="11"/>
        <v>0</v>
      </c>
      <c r="I161" s="299"/>
    </row>
    <row r="162" spans="1:9" ht="15" thickBot="1">
      <c r="A162" s="82">
        <v>8</v>
      </c>
      <c r="B162" s="106" t="s">
        <v>69</v>
      </c>
      <c r="C162" s="94" t="s">
        <v>51</v>
      </c>
      <c r="D162" s="102" t="s">
        <v>70</v>
      </c>
      <c r="E162" s="296"/>
      <c r="F162" s="97"/>
      <c r="G162" s="93"/>
      <c r="H162" s="80">
        <f t="shared" si="11"/>
        <v>0</v>
      </c>
      <c r="I162" s="299"/>
    </row>
    <row r="163" spans="1:9" ht="15" thickBot="1">
      <c r="A163" s="82">
        <v>9</v>
      </c>
      <c r="B163" s="107" t="s">
        <v>71</v>
      </c>
      <c r="C163" s="94" t="s">
        <v>51</v>
      </c>
      <c r="D163" s="102" t="s">
        <v>72</v>
      </c>
      <c r="E163" s="296"/>
      <c r="F163" s="97"/>
      <c r="G163" s="93"/>
      <c r="H163" s="80">
        <f t="shared" si="11"/>
        <v>0</v>
      </c>
      <c r="I163" s="299"/>
    </row>
    <row r="164" spans="1:9" ht="15" thickBot="1">
      <c r="A164" s="82">
        <v>10</v>
      </c>
      <c r="B164" s="107" t="s">
        <v>73</v>
      </c>
      <c r="C164" s="94" t="s">
        <v>74</v>
      </c>
      <c r="D164" s="102" t="s">
        <v>108</v>
      </c>
      <c r="E164" s="296"/>
      <c r="F164" s="98"/>
      <c r="G164" s="93"/>
      <c r="H164" s="80">
        <f t="shared" si="11"/>
        <v>0</v>
      </c>
      <c r="I164" s="299"/>
    </row>
    <row r="165" spans="1:9" ht="15" thickBot="1">
      <c r="A165" s="82">
        <v>11</v>
      </c>
      <c r="B165" s="99" t="s">
        <v>23</v>
      </c>
      <c r="C165" s="99" t="s">
        <v>74</v>
      </c>
      <c r="D165" s="103" t="s">
        <v>75</v>
      </c>
      <c r="E165" s="297"/>
      <c r="F165" s="139"/>
      <c r="G165" s="100"/>
      <c r="H165" s="101">
        <f t="shared" si="11"/>
        <v>0</v>
      </c>
      <c r="I165" s="300"/>
    </row>
    <row r="166" spans="1:9" ht="15" thickBot="1">
      <c r="A166" s="82"/>
      <c r="B166" s="140"/>
      <c r="C166" s="141"/>
      <c r="D166" s="142"/>
      <c r="E166" s="143"/>
      <c r="F166" s="144">
        <f>F155+F156+F157+F158+F159+F160+F161+F162+F163+F164+F165</f>
        <v>0</v>
      </c>
      <c r="G166" s="145">
        <f>SUM(G155:G165)</f>
        <v>0</v>
      </c>
      <c r="H166" s="101">
        <f>SUM(H155:H165)</f>
        <v>0</v>
      </c>
      <c r="I166" s="146">
        <f>SUM(I155)</f>
        <v>0</v>
      </c>
    </row>
    <row r="167" spans="1:9" ht="15" thickBot="1">
      <c r="A167" s="150"/>
      <c r="B167" s="84"/>
      <c r="C167" s="84"/>
      <c r="D167" s="151"/>
      <c r="E167" s="152"/>
      <c r="F167" s="153">
        <f>F23+F36+F49+F62+F75+F88+F101+F114+F127+F140+F153+F166</f>
        <v>560</v>
      </c>
      <c r="G167" s="154">
        <f>G23+G36+G49+G62+G75+G88+G101+G114+G127+G140+G153+G166</f>
        <v>18259.79</v>
      </c>
      <c r="H167" s="155">
        <f>H23+H36+H49+H62+H75+H88+H101+H114+H127+H140+H153+H166</f>
        <v>18259.79</v>
      </c>
      <c r="I167" s="156"/>
    </row>
    <row r="168" spans="1:9" ht="15" thickBot="1">
      <c r="A168" s="287"/>
      <c r="B168" s="288"/>
      <c r="C168" s="288"/>
      <c r="D168" s="288"/>
      <c r="E168" s="288"/>
      <c r="F168" s="289"/>
      <c r="G168" s="109" t="s">
        <v>76</v>
      </c>
      <c r="H168" s="290">
        <f>I23+I36+I49+I62+I75+I88+I101+I114+I127+I140+I153+I166</f>
        <v>18259.79</v>
      </c>
      <c r="I168" s="291"/>
    </row>
  </sheetData>
  <mergeCells count="38">
    <mergeCell ref="A63:I63"/>
    <mergeCell ref="E64:E74"/>
    <mergeCell ref="A102:I102"/>
    <mergeCell ref="E103:E113"/>
    <mergeCell ref="I103:I113"/>
    <mergeCell ref="A76:I76"/>
    <mergeCell ref="E77:E87"/>
    <mergeCell ref="I77:I87"/>
    <mergeCell ref="E90:E100"/>
    <mergeCell ref="I90:I100"/>
    <mergeCell ref="A37:I37"/>
    <mergeCell ref="E38:E48"/>
    <mergeCell ref="I38:I48"/>
    <mergeCell ref="A50:I50"/>
    <mergeCell ref="E51:E61"/>
    <mergeCell ref="I51:I61"/>
    <mergeCell ref="E12:E22"/>
    <mergeCell ref="I12:I22"/>
    <mergeCell ref="B6:I6"/>
    <mergeCell ref="A24:I24"/>
    <mergeCell ref="E25:E35"/>
    <mergeCell ref="I25:I35"/>
    <mergeCell ref="A168:F168"/>
    <mergeCell ref="H168:I168"/>
    <mergeCell ref="B8:I8"/>
    <mergeCell ref="A141:I141"/>
    <mergeCell ref="E142:E152"/>
    <mergeCell ref="I142:I152"/>
    <mergeCell ref="A154:I154"/>
    <mergeCell ref="E155:E165"/>
    <mergeCell ref="I155:I165"/>
    <mergeCell ref="A115:I115"/>
    <mergeCell ref="E116:E126"/>
    <mergeCell ref="I116:I126"/>
    <mergeCell ref="A128:I128"/>
    <mergeCell ref="E129:E139"/>
    <mergeCell ref="I129:I139"/>
    <mergeCell ref="I64:I74"/>
  </mergeCells>
  <pageMargins left="0.7" right="0.7" top="0.75" bottom="0.75" header="0.3" footer="0.3"/>
  <pageSetup scale="24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zoomScale="70" zoomScaleNormal="70" workbookViewId="0">
      <selection activeCell="C24" sqref="C24"/>
    </sheetView>
  </sheetViews>
  <sheetFormatPr defaultRowHeight="14.4"/>
  <cols>
    <col min="1" max="1" width="49.88671875" bestFit="1" customWidth="1"/>
    <col min="2" max="2" width="36" customWidth="1"/>
    <col min="3" max="3" width="21.33203125" customWidth="1"/>
    <col min="4" max="4" width="19.5546875" customWidth="1"/>
    <col min="5" max="5" width="18.33203125" customWidth="1"/>
    <col min="6" max="6" width="19" customWidth="1"/>
    <col min="7" max="7" width="20.88671875" customWidth="1"/>
    <col min="8" max="8" width="19.33203125" customWidth="1"/>
    <col min="9" max="9" width="18.33203125" customWidth="1"/>
    <col min="10" max="10" width="17.5546875" customWidth="1"/>
    <col min="11" max="11" width="19.33203125" customWidth="1"/>
    <col min="12" max="12" width="19.88671875" customWidth="1"/>
    <col min="13" max="13" width="20.88671875" customWidth="1"/>
    <col min="14" max="14" width="21" customWidth="1"/>
    <col min="16" max="16" width="16.88671875" customWidth="1"/>
    <col min="17" max="17" width="55.6640625" bestFit="1" customWidth="1"/>
  </cols>
  <sheetData>
    <row r="2" spans="1:20" ht="25.8">
      <c r="A2" s="320" t="s">
        <v>90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197"/>
      <c r="P2" s="197"/>
      <c r="Q2" s="197"/>
      <c r="R2" s="197"/>
      <c r="S2" s="197"/>
      <c r="T2" s="197"/>
    </row>
    <row r="4" spans="1:20">
      <c r="A4" s="20"/>
      <c r="B4" s="198"/>
      <c r="C4" s="199" t="s">
        <v>25</v>
      </c>
      <c r="D4" s="199" t="s">
        <v>26</v>
      </c>
      <c r="E4" s="199" t="s">
        <v>27</v>
      </c>
      <c r="F4" s="199" t="s">
        <v>28</v>
      </c>
      <c r="G4" s="199" t="s">
        <v>29</v>
      </c>
      <c r="H4" s="199" t="s">
        <v>30</v>
      </c>
      <c r="I4" s="199" t="s">
        <v>31</v>
      </c>
      <c r="J4" s="199" t="s">
        <v>32</v>
      </c>
      <c r="K4" s="199" t="s">
        <v>33</v>
      </c>
      <c r="L4" s="199" t="s">
        <v>34</v>
      </c>
      <c r="M4" s="199" t="s">
        <v>35</v>
      </c>
      <c r="N4" s="198"/>
    </row>
    <row r="5" spans="1:20">
      <c r="A5" s="20" t="s">
        <v>91</v>
      </c>
      <c r="B5" s="20" t="s">
        <v>92</v>
      </c>
      <c r="C5" s="203"/>
      <c r="D5" s="203"/>
      <c r="E5" s="203"/>
      <c r="F5" s="203"/>
      <c r="G5" s="203"/>
      <c r="H5" s="203"/>
      <c r="I5" s="203"/>
      <c r="J5" s="203"/>
      <c r="K5" s="203"/>
      <c r="L5" s="204"/>
      <c r="M5" s="204"/>
      <c r="N5" s="20"/>
    </row>
    <row r="6" spans="1:20" ht="15.6">
      <c r="A6" s="20" t="s">
        <v>93</v>
      </c>
      <c r="B6" s="313" t="s">
        <v>94</v>
      </c>
      <c r="C6" s="209">
        <v>1200000</v>
      </c>
      <c r="D6" s="209">
        <v>1300000</v>
      </c>
      <c r="E6" s="209">
        <v>1300000</v>
      </c>
      <c r="F6" s="209">
        <v>1400000</v>
      </c>
      <c r="G6" s="209">
        <v>1400000</v>
      </c>
      <c r="H6" s="209">
        <v>1500000</v>
      </c>
      <c r="I6" s="209">
        <v>1600000</v>
      </c>
      <c r="J6" s="209">
        <v>1600000</v>
      </c>
      <c r="K6" s="210">
        <v>1600000</v>
      </c>
      <c r="L6" s="211">
        <v>1600000</v>
      </c>
      <c r="M6" s="211">
        <v>1700000</v>
      </c>
      <c r="N6" s="205" t="s">
        <v>103</v>
      </c>
    </row>
    <row r="7" spans="1:20" ht="15.6">
      <c r="A7" s="20" t="s">
        <v>95</v>
      </c>
      <c r="B7" s="313"/>
      <c r="C7" s="209">
        <v>700000</v>
      </c>
      <c r="D7" s="209">
        <v>500000</v>
      </c>
      <c r="E7" s="209">
        <v>200000</v>
      </c>
      <c r="F7" s="209">
        <v>100000</v>
      </c>
      <c r="G7" s="209">
        <v>50000</v>
      </c>
      <c r="H7" s="209">
        <v>30000</v>
      </c>
      <c r="I7" s="209">
        <v>30000</v>
      </c>
      <c r="J7" s="209">
        <v>600000</v>
      </c>
      <c r="K7" s="210">
        <v>300000</v>
      </c>
      <c r="L7" s="211">
        <v>700000</v>
      </c>
      <c r="M7" s="211">
        <v>800000</v>
      </c>
      <c r="N7" s="205" t="s">
        <v>105</v>
      </c>
    </row>
    <row r="8" spans="1:20" ht="15.6">
      <c r="A8" s="20" t="s">
        <v>96</v>
      </c>
      <c r="B8" s="313"/>
      <c r="C8" s="212">
        <v>35000</v>
      </c>
      <c r="D8" s="212">
        <v>35000</v>
      </c>
      <c r="E8" s="212">
        <v>40000</v>
      </c>
      <c r="F8" s="212">
        <v>50000</v>
      </c>
      <c r="G8" s="212">
        <v>60000</v>
      </c>
      <c r="H8" s="212">
        <v>70000</v>
      </c>
      <c r="I8" s="212">
        <v>75000</v>
      </c>
      <c r="J8" s="212">
        <v>80000</v>
      </c>
      <c r="K8" s="212">
        <v>70000</v>
      </c>
      <c r="L8" s="212">
        <v>60000</v>
      </c>
      <c r="M8" s="213">
        <v>50000</v>
      </c>
      <c r="N8" s="205" t="s">
        <v>104</v>
      </c>
    </row>
    <row r="9" spans="1:20" ht="15.75" customHeight="1">
      <c r="A9" s="20" t="s">
        <v>97</v>
      </c>
      <c r="B9" s="313"/>
      <c r="C9" s="314">
        <v>450000</v>
      </c>
      <c r="D9" s="314">
        <v>400000</v>
      </c>
      <c r="E9" s="314">
        <v>425000</v>
      </c>
      <c r="F9" s="314">
        <v>430000</v>
      </c>
      <c r="G9" s="314">
        <v>450000</v>
      </c>
      <c r="H9" s="314">
        <v>420000</v>
      </c>
      <c r="I9" s="314">
        <v>450000</v>
      </c>
      <c r="J9" s="314">
        <v>425000</v>
      </c>
      <c r="K9" s="314">
        <v>475000</v>
      </c>
      <c r="L9" s="317">
        <v>520000</v>
      </c>
      <c r="M9" s="317">
        <v>530000</v>
      </c>
      <c r="N9" s="312" t="s">
        <v>122</v>
      </c>
    </row>
    <row r="10" spans="1:20" ht="15.75" customHeight="1">
      <c r="A10" s="20" t="s">
        <v>101</v>
      </c>
      <c r="B10" s="313"/>
      <c r="C10" s="315"/>
      <c r="D10" s="315"/>
      <c r="E10" s="315"/>
      <c r="F10" s="315"/>
      <c r="G10" s="315"/>
      <c r="H10" s="315"/>
      <c r="I10" s="315"/>
      <c r="J10" s="315"/>
      <c r="K10" s="315"/>
      <c r="L10" s="318"/>
      <c r="M10" s="318"/>
      <c r="N10" s="312"/>
    </row>
    <row r="11" spans="1:20" ht="15.75" customHeight="1">
      <c r="A11" s="20" t="s">
        <v>98</v>
      </c>
      <c r="B11" s="313"/>
      <c r="C11" s="315"/>
      <c r="D11" s="315"/>
      <c r="E11" s="315"/>
      <c r="F11" s="315"/>
      <c r="G11" s="315"/>
      <c r="H11" s="315"/>
      <c r="I11" s="315"/>
      <c r="J11" s="315"/>
      <c r="K11" s="315"/>
      <c r="L11" s="318"/>
      <c r="M11" s="318"/>
      <c r="N11" s="312"/>
    </row>
    <row r="12" spans="1:20" ht="15.75" customHeight="1">
      <c r="A12" s="20" t="s">
        <v>102</v>
      </c>
      <c r="B12" s="313"/>
      <c r="C12" s="315"/>
      <c r="D12" s="315"/>
      <c r="E12" s="315"/>
      <c r="F12" s="315"/>
      <c r="G12" s="315"/>
      <c r="H12" s="315"/>
      <c r="I12" s="315"/>
      <c r="J12" s="315"/>
      <c r="K12" s="315"/>
      <c r="L12" s="318"/>
      <c r="M12" s="318"/>
      <c r="N12" s="312"/>
    </row>
    <row r="13" spans="1:20" ht="44.4" customHeight="1">
      <c r="A13" s="20" t="s">
        <v>99</v>
      </c>
      <c r="B13" s="313"/>
      <c r="C13" s="316"/>
      <c r="D13" s="316"/>
      <c r="E13" s="316"/>
      <c r="F13" s="316"/>
      <c r="G13" s="316"/>
      <c r="H13" s="316"/>
      <c r="I13" s="316"/>
      <c r="J13" s="316"/>
      <c r="K13" s="316"/>
      <c r="L13" s="319"/>
      <c r="M13" s="319"/>
      <c r="N13" s="312"/>
    </row>
    <row r="14" spans="1:20" ht="15.6">
      <c r="A14" s="20" t="s">
        <v>100</v>
      </c>
      <c r="B14" s="20"/>
      <c r="C14" s="206">
        <f t="shared" ref="C14:M14" si="0">SUM(C6:C13)</f>
        <v>2385000</v>
      </c>
      <c r="D14" s="206">
        <f t="shared" si="0"/>
        <v>2235000</v>
      </c>
      <c r="E14" s="206">
        <f>SUM(E6:E13)</f>
        <v>1965000</v>
      </c>
      <c r="F14" s="206">
        <f t="shared" si="0"/>
        <v>1980000</v>
      </c>
      <c r="G14" s="206">
        <f t="shared" si="0"/>
        <v>1960000</v>
      </c>
      <c r="H14" s="206">
        <f t="shared" si="0"/>
        <v>2020000</v>
      </c>
      <c r="I14" s="206">
        <f t="shared" si="0"/>
        <v>2155000</v>
      </c>
      <c r="J14" s="206">
        <f t="shared" si="0"/>
        <v>2705000</v>
      </c>
      <c r="K14" s="206">
        <f t="shared" si="0"/>
        <v>2445000</v>
      </c>
      <c r="L14" s="206">
        <f t="shared" si="0"/>
        <v>2880000</v>
      </c>
      <c r="M14" s="206">
        <f t="shared" si="0"/>
        <v>3080000</v>
      </c>
      <c r="N14" s="207"/>
    </row>
    <row r="15" spans="1:20" ht="15" thickBot="1">
      <c r="K15" s="135"/>
      <c r="L15" s="135"/>
      <c r="M15" s="136"/>
    </row>
    <row r="16" spans="1:20" ht="24" thickBot="1">
      <c r="B16" s="208" t="s">
        <v>114</v>
      </c>
      <c r="C16" s="162"/>
      <c r="D16" s="310">
        <f>C14+D14+E14+F14+G14+H14+I14+J14+K14+L14+M14</f>
        <v>25810000</v>
      </c>
      <c r="E16" s="311"/>
      <c r="F16" s="162"/>
      <c r="G16" s="162"/>
      <c r="H16" s="162"/>
      <c r="I16" s="162"/>
      <c r="J16" s="162"/>
      <c r="K16" s="161"/>
    </row>
  </sheetData>
  <mergeCells count="15">
    <mergeCell ref="A2:N2"/>
    <mergeCell ref="C9:C13"/>
    <mergeCell ref="D9:D13"/>
    <mergeCell ref="E9:E13"/>
    <mergeCell ref="F9:F13"/>
    <mergeCell ref="G9:G13"/>
    <mergeCell ref="H9:H13"/>
    <mergeCell ref="I9:I13"/>
    <mergeCell ref="J9:J13"/>
    <mergeCell ref="D16:E16"/>
    <mergeCell ref="N9:N13"/>
    <mergeCell ref="B6:B13"/>
    <mergeCell ref="K9:K13"/>
    <mergeCell ref="L9:L13"/>
    <mergeCell ref="M9:M13"/>
  </mergeCells>
  <pageMargins left="0.7" right="0.7" top="0.75" bottom="0.75" header="0.3" footer="0.3"/>
  <pageSetup paperSize="9" scale="2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6</vt:i4>
      </vt:variant>
      <vt:variant>
        <vt:lpstr>Adlandırılmış Aralıklar</vt:lpstr>
      </vt:variant>
      <vt:variant>
        <vt:i4>1</vt:i4>
      </vt:variant>
    </vt:vector>
  </HeadingPairs>
  <TitlesOfParts>
    <vt:vector size="7" baseType="lpstr">
      <vt:lpstr>ÖDENEK TABLOSU</vt:lpstr>
      <vt:lpstr>ÖDENECEK TAH. ELt SU DO. G İCMA</vt:lpstr>
      <vt:lpstr>ÖDENEN ELEKTRİK</vt:lpstr>
      <vt:lpstr>ÖDENEN DOĞALGAZ</vt:lpstr>
      <vt:lpstr> ÖDENEN SU</vt:lpstr>
      <vt:lpstr>HESAPLAMA</vt:lpstr>
      <vt:lpstr>'ÖDENECEK TAH. ELt SU DO. G İCMA'!Yazdırma_Alanı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Mustafa KEDERSİZ</dc:creator>
  <cp:lastModifiedBy>Bahattin ALBAS</cp:lastModifiedBy>
  <cp:lastPrinted>2024-02-07T12:15:07Z</cp:lastPrinted>
  <dcterms:created xsi:type="dcterms:W3CDTF">2022-11-24T07:36:39Z</dcterms:created>
  <dcterms:modified xsi:type="dcterms:W3CDTF">2024-03-14T08:37:30Z</dcterms:modified>
</cp:coreProperties>
</file>