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769" activeTab="0"/>
  </bookViews>
  <sheets>
    <sheet name="2024-26 Bütçe Tavanları" sheetId="1" r:id="rId1"/>
    <sheet name="YURTİÇİ GEÇİCİ GÖREV YOL. 2022" sheetId="2" r:id="rId2"/>
    <sheet name="YURTİÇİ GEÇİCİ GÖREV YOL. 2023" sheetId="3" r:id="rId3"/>
    <sheet name="YURTİCİ SÜREKLİ GÖREV YOL. 2022" sheetId="4" r:id="rId4"/>
    <sheet name="YURTİCİ SÜREKLİ GÖREV YOL. 2023" sheetId="5" r:id="rId5"/>
    <sheet name="YURTDIŞI GEÇİCİ GÖREV YOL. 2022" sheetId="6" r:id="rId6"/>
    <sheet name="YURTDIŞI GEÇİCİ GÖREV YOL. 2023" sheetId="7" r:id="rId7"/>
    <sheet name="FİZİKİ VE BEŞERİ BİLGİ TABLOSU" sheetId="8" r:id="rId8"/>
    <sheet name="EKDERS 2022" sheetId="9" r:id="rId9"/>
    <sheet name="SINAV 2022" sheetId="10" r:id="rId10"/>
    <sheet name="EKDERS 2023" sheetId="11" r:id="rId11"/>
    <sheet name="SINAV 2023" sheetId="12" r:id="rId12"/>
    <sheet name="TEZSİZ YÜKSEK LİSANS GELİRİ " sheetId="13" r:id="rId13"/>
    <sheet name="TEZLİ YÜKSEK LİSANS GELİRİ " sheetId="14" r:id="rId14"/>
    <sheet name="DOKTORA GELİRİ" sheetId="15" r:id="rId15"/>
    <sheet name="2024 YILINDA EMEKLİ OLACAK" sheetId="16" r:id="rId16"/>
    <sheet name="ULUSLARARASI KURULUŞLARA ÜYELİK" sheetId="17" r:id="rId17"/>
    <sheet name="2024-26 YIL.PERF.GÖS.HEDEFLERİ" sheetId="18" r:id="rId18"/>
  </sheets>
  <definedNames>
    <definedName name="_xlnm.Print_Area" localSheetId="15">'2024 YILINDA EMEKLİ OLACAK'!$A$2:$F$11</definedName>
    <definedName name="_xlnm.Print_Area" localSheetId="8">'EKDERS 2022'!$A$2:$AA$12</definedName>
    <definedName name="_xlnm.Print_Area" localSheetId="10">'EKDERS 2023'!$A$2:$AB$16</definedName>
    <definedName name="_xlnm.Print_Area" localSheetId="9">'SINAV 2022'!$A$2:$F$17</definedName>
    <definedName name="_xlnm.Print_Area" localSheetId="11">'SINAV 2023'!$A$4:$F$19</definedName>
  </definedNames>
  <calcPr fullCalcOnLoad="1"/>
</workbook>
</file>

<file path=xl/sharedStrings.xml><?xml version="1.0" encoding="utf-8"?>
<sst xmlns="http://schemas.openxmlformats.org/spreadsheetml/2006/main" count="361" uniqueCount="156">
  <si>
    <t>OCAK</t>
  </si>
  <si>
    <t>ŞUBAT</t>
  </si>
  <si>
    <t>MART</t>
  </si>
  <si>
    <t>NİSAN</t>
  </si>
  <si>
    <t>MAYIS</t>
  </si>
  <si>
    <t>HAZİRAN</t>
  </si>
  <si>
    <t>TOPLAM</t>
  </si>
  <si>
    <t>SIRA NO</t>
  </si>
  <si>
    <t>ADI SOYADI</t>
  </si>
  <si>
    <t>GÖR. SAYISI</t>
  </si>
  <si>
    <t>GÜN SAYISI</t>
  </si>
  <si>
    <t>FİZİKİ VE BEŞERİ KAPASİTE BİLGİLERİ</t>
  </si>
  <si>
    <t>SAYISAL BİLGİLER</t>
  </si>
  <si>
    <t>Personel Sayısı</t>
  </si>
  <si>
    <t xml:space="preserve">    Memur</t>
  </si>
  <si>
    <t xml:space="preserve">    Sözleşmeli</t>
  </si>
  <si>
    <t xml:space="preserve">    İşçi</t>
  </si>
  <si>
    <t xml:space="preserve">    Ders Ücreti Karşılığı Çalıştırılan</t>
  </si>
  <si>
    <t>nail</t>
  </si>
  <si>
    <t>ali</t>
  </si>
  <si>
    <t>ham</t>
  </si>
  <si>
    <t>SÜREKLİ GÖR. YOL. SAYISI</t>
  </si>
  <si>
    <t xml:space="preserve">    375 S.KHK Sürekli İşçi</t>
  </si>
  <si>
    <t xml:space="preserve">    Geçici Personel</t>
  </si>
  <si>
    <t xml:space="preserve">2022 YILI YURTİÇİ GEÇİCİ GÖREV YOLLUĞU </t>
  </si>
  <si>
    <t xml:space="preserve">2022 YILI YURTİÇİ SÜREKLİ GÖREV YOLLUĞU </t>
  </si>
  <si>
    <t xml:space="preserve">2022 YILI YURTDIŞI GEÇİCİ GÖREV YOLLUĞU </t>
  </si>
  <si>
    <t xml:space="preserve">2023 YILI YURTİÇİ GEÇİCİ GÖREV YOLLUĞU </t>
  </si>
  <si>
    <t xml:space="preserve">2023 YILI YURTİÇİ SÜREKLİ GÖREV YOLLUĞU </t>
  </si>
  <si>
    <t xml:space="preserve">2023 YILI YURTDIŞI GEÇİCİ GÖREV YOLLUĞU </t>
  </si>
  <si>
    <t>2021
Gerçekleşme</t>
  </si>
  <si>
    <t>2022
Gerçekleşme</t>
  </si>
  <si>
    <t>2023
Haziran Sonu
Gerçekleşme</t>
  </si>
  <si>
    <t>2022 YILI TOPLAM EKDERS SAATİ</t>
  </si>
  <si>
    <t>BİRİM :</t>
  </si>
  <si>
    <t>ÜNVANI</t>
  </si>
  <si>
    <t>TEMMUZ 
TAHMİNİ</t>
  </si>
  <si>
    <t>AĞUSTOS 
TAHMİNİ</t>
  </si>
  <si>
    <t>EYLÜL 
TAHMİNİ</t>
  </si>
  <si>
    <t>EKİM 
TAHMİNİ</t>
  </si>
  <si>
    <t>KASIM 
TAHMİNİ</t>
  </si>
  <si>
    <t>ARALIK
 TAHMİNİ</t>
  </si>
  <si>
    <t>GENEL TOPLAM</t>
  </si>
  <si>
    <t>KİŞİ SAYISI</t>
  </si>
  <si>
    <t>TOPLAM EK DERS SAATİ</t>
  </si>
  <si>
    <t>ORTALAMA KİŞİ SAYISI</t>
  </si>
  <si>
    <t>YILLIK TOPLAM EKDERS SAATİ</t>
  </si>
  <si>
    <t>PROF.DR</t>
  </si>
  <si>
    <t>DOÇ.DR</t>
  </si>
  <si>
    <t>DR.ÖĞR.ÜYESİ</t>
  </si>
  <si>
    <t>ÖĞR.GÖR.</t>
  </si>
  <si>
    <t>2022 YILI TOPLAM SINAV  SAATİ</t>
  </si>
  <si>
    <t>SINAV ADEDİ</t>
  </si>
  <si>
    <t>GÖSTERGE</t>
  </si>
  <si>
    <t>YILLIK TOPLAM SINAV ADEDİ</t>
  </si>
  <si>
    <t>SINAV ÜCRETİ</t>
  </si>
  <si>
    <t>2023 YILI TOPLAM GERÇEKLEŞEN EKDERS SAATİ</t>
  </si>
  <si>
    <t>TEMMUZ</t>
  </si>
  <si>
    <t>AĞUSTOS</t>
  </si>
  <si>
    <t>EYLÜL</t>
  </si>
  <si>
    <t>EKİM</t>
  </si>
  <si>
    <t>KASIM</t>
  </si>
  <si>
    <t>ARALIK</t>
  </si>
  <si>
    <t>Not : İlk altı aylık gerçekleşen, sonraki altı aylık tamini yazılacak.</t>
  </si>
  <si>
    <t>2023 YILI TOPLAM SINAV  SAATİ</t>
  </si>
  <si>
    <t>ANKARA SOSYAL BİLİMLER ÜNİVERSİTESİ</t>
  </si>
  <si>
    <t>2023-2024 ÖĞRETİM YILI II.DÖNEM
 (BAHAR DÖNEMİ)</t>
  </si>
  <si>
    <t>2024-2025 ÖĞRETİM YILI I.DÖNEM 
(GÜZ DÖNEMİ )</t>
  </si>
  <si>
    <t>KESİNTİLER</t>
  </si>
  <si>
    <t>İLGİLİ BİRİME KALAN</t>
  </si>
  <si>
    <t>BİRİMLER</t>
  </si>
  <si>
    <t>HARCINI YATIRAN ÖĞRENCİ SAYISI</t>
  </si>
  <si>
    <t>II.ÖĞRETİM HARÇ BEDELİ</t>
  </si>
  <si>
    <t>Ö.S.H.B.</t>
  </si>
  <si>
    <t>REKTÖRLÜK KESİNTİSİ</t>
  </si>
  <si>
    <t xml:space="preserve"> TOPLAMI</t>
  </si>
  <si>
    <t>Yıl:</t>
  </si>
  <si>
    <t>Programın Adı:</t>
  </si>
  <si>
    <t>YÜKSEKÖĞRETİM</t>
  </si>
  <si>
    <t>Alt Programın Adı:</t>
  </si>
  <si>
    <t>ÖN LİSANS EĞİTİMİ, LİSANS EĞİTİMİ VE LİSANSÜSTÜ EĞİTİM</t>
  </si>
  <si>
    <t>Alt Program Hedefi:</t>
  </si>
  <si>
    <t>Mesleki yeterlilik sahibi ve gelişime açık mezunlar yetiştirilmesi</t>
  </si>
  <si>
    <t>Sıra</t>
  </si>
  <si>
    <t>Gösterge Adı</t>
  </si>
  <si>
    <t>Ölçü Birimi</t>
  </si>
  <si>
    <t>Önceki Dönem Grç</t>
  </si>
  <si>
    <t>Hedeflenen Gösterge Değeri</t>
  </si>
  <si>
    <t>Gerçekleşme</t>
  </si>
  <si>
    <t>Yılı</t>
  </si>
  <si>
    <t>Değeri</t>
  </si>
  <si>
    <t>Ocak</t>
  </si>
  <si>
    <t>Şubat</t>
  </si>
  <si>
    <t>Mart</t>
  </si>
  <si>
    <t>Yan dal ve çift ana dal programından mezun olanların toplam mezun sayısına oranı</t>
  </si>
  <si>
    <t>Oran</t>
  </si>
  <si>
    <t>0</t>
  </si>
  <si>
    <t>0,0100</t>
  </si>
  <si>
    <t>DEĞERLENDİRME</t>
  </si>
  <si>
    <t>2024-2026 MALİ YILLARI PERFORMANS GÖSTERGELERİ HEDEFLERİ</t>
  </si>
  <si>
    <t>Veri Giriş Sıklığı</t>
  </si>
  <si>
    <t>Hesaplama Yolu</t>
  </si>
  <si>
    <t>Yılsonu Gerç. Tahmini</t>
  </si>
  <si>
    <t>Gerçekleşme Hedefi</t>
  </si>
  <si>
    <t>Doktora eğitimini tamamlayanların sayısı</t>
  </si>
  <si>
    <t>Sayı</t>
  </si>
  <si>
    <t>Aylık</t>
  </si>
  <si>
    <t>Kümülatif</t>
  </si>
  <si>
    <t>10</t>
  </si>
  <si>
    <t>(TL)</t>
  </si>
  <si>
    <t>Açıklama</t>
  </si>
  <si>
    <t>Bütçe
Tavanları</t>
  </si>
  <si>
    <t>BÖLGE ÇALIŞMALARI ENSTİTÜSÜ</t>
  </si>
  <si>
    <t>62- YÜKSEKÖĞRETİM PROGRAMI</t>
  </si>
  <si>
    <t>239- ÖN LİSANS EĞİTİMİ, LİSANS EĞİTİMİ VE LİSANSÜSTÜ EĞİTİM ALT PROGRAMI</t>
  </si>
  <si>
    <t>Doktora ve Tıpta Uzmanlık Eğitimi</t>
  </si>
  <si>
    <t>505.25-BÖLGE ÇALIŞMALARI ENSTİTÜSÜ</t>
  </si>
  <si>
    <t>F.02-Özel Bütçeli İdareler</t>
  </si>
  <si>
    <t>E.01.01.10.01-Temel Maaşlar</t>
  </si>
  <si>
    <t>E.01.01.10.02-Taban Aylığı</t>
  </si>
  <si>
    <t>E.01.01.20.01-Zamlar ve Tazminatlar</t>
  </si>
  <si>
    <t>E.01.01.30.01-Ödenekler</t>
  </si>
  <si>
    <t>E.01.01.40.01-Sosyal Haklar</t>
  </si>
  <si>
    <t>E.01.01.50.03-Ek Ders Ücretleri</t>
  </si>
  <si>
    <t>E.01.04.10.05-Ders Ücreti Karşılığında Görevlendirilenlerin Ücretleri</t>
  </si>
  <si>
    <t>E.02.01.10.01-Sosyal Güvenlik Primi Ödemeleri</t>
  </si>
  <si>
    <t>E.02.01.10.02-Sağlık Primi Ödemeleri</t>
  </si>
  <si>
    <t>E.02.04.10.01-Sosyal Güvenlik Primi Ödemeleri</t>
  </si>
  <si>
    <t>2024-2026 MALİ YILLARI BÜTÇE TAVANLARI</t>
  </si>
  <si>
    <t>2024 MALİ YILINDA EMEKLİ OLACAK PERSONEL LİSTESİ</t>
  </si>
  <si>
    <t>Emekli Olunacak                                      Unvan</t>
  </si>
  <si>
    <t>Emekli Olacak Kişinin                                                       Adı Soyadı</t>
  </si>
  <si>
    <t>T O P L A M</t>
  </si>
  <si>
    <t>XLSReadWriteII Copyright(c) 2005 Axolot Data</t>
  </si>
  <si>
    <t>ULUSLARARASI KURULUŞLARA ÜYELİK BİLGİ FORMU</t>
  </si>
  <si>
    <t>BÜTÇE BİLGİLERİ</t>
  </si>
  <si>
    <t>BAŞLANGIÇ ÖDENEĞİ</t>
  </si>
  <si>
    <t>HARCAMA</t>
  </si>
  <si>
    <t>HAZİRAN SONU HARCAMASI</t>
  </si>
  <si>
    <t>YIL SONU HARCAMA TAHMİNİ</t>
  </si>
  <si>
    <t>BÜTÇE TEKLİFİ</t>
  </si>
  <si>
    <t>BÜTÇE TAHMİNİ</t>
  </si>
  <si>
    <t>ULUSLARARASI KURULUŞUN ADI</t>
  </si>
  <si>
    <t>KURULUŞA ÜYELİĞİN YASAL DAYANAĞI (Kanun,Karar,Anlaşma,Protokol vb.)</t>
  </si>
  <si>
    <t>Yıllık Aidat veya Katkı Payı</t>
  </si>
  <si>
    <t>AÇIKLAMA</t>
  </si>
  <si>
    <t>TOPLANTI SAYISI</t>
  </si>
  <si>
    <t>TOPLANTIYA KATILAN KİŞİ SAYISI</t>
  </si>
  <si>
    <t>DÖVİZ CİNSİ</t>
  </si>
  <si>
    <t>MİKTAR DÖVİZ</t>
  </si>
  <si>
    <t>MİKTAR TL</t>
  </si>
  <si>
    <t xml:space="preserve">    Staj Seferberliği kapsamında çalıştırılanlar</t>
  </si>
  <si>
    <t>2024
Teklifi</t>
  </si>
  <si>
    <t>2024 YILI TEZSİZ YÜKSEKLİSANS  HARÇ LİSTESİ</t>
  </si>
  <si>
    <t>2024 YILI TEZLİ YÜKSEKLİSANS  HARÇ LİSTESİ</t>
  </si>
  <si>
    <t>2024 YILI DOKTORA HARÇ LİSTESİ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</si>
</sst>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00000\)"/>
    <numFmt numFmtId="181" formatCode="\(\ \ \ \ \ \ \ \ \)"/>
    <numFmt numFmtId="182" formatCode="\(\ 00\ \ \ \ \ \ \ \)"/>
    <numFmt numFmtId="183" formatCode="\(\ 00\ \)"/>
    <numFmt numFmtId="184" formatCode="\(0,000\)"/>
    <numFmt numFmtId="185" formatCode="\(00,000\)"/>
    <numFmt numFmtId="186" formatCode="\(#,#00\)"/>
    <numFmt numFmtId="187" formatCode="\(\ \2\ \)"/>
    <numFmt numFmtId="188" formatCode="\(\ #,#00\ \)"/>
    <numFmt numFmtId="189" formatCode="0,000"/>
    <numFmt numFmtId="190" formatCode="\(#,##0\)"/>
    <numFmt numFmtId="191" formatCode="\(###,##0\)"/>
    <numFmt numFmtId="192" formatCode="#,##0,\-"/>
    <numFmt numFmtId="193" formatCode="0,000,\-"/>
    <numFmt numFmtId="194" formatCode="0.000"/>
    <numFmt numFmtId="195" formatCode="0.0"/>
    <numFmt numFmtId="196" formatCode="\(0\)"/>
    <numFmt numFmtId="197" formatCode="###0\ \m\2"/>
    <numFmt numFmtId="198" formatCode="%\ ###0"/>
    <numFmt numFmtId="199" formatCode="%\ \ ###0"/>
    <numFmt numFmtId="200" formatCode="#,##0\ \(\1\)"/>
    <numFmt numFmtId="201" formatCode="#,##0\ \(\3\)"/>
    <numFmt numFmtId="202" formatCode="#,##0\ \(\2\)"/>
    <numFmt numFmtId="203" formatCode="#,##0.00000"/>
    <numFmt numFmtId="204" formatCode="#,##0.00000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#,##0.00\ _₺"/>
  </numFmts>
  <fonts count="82">
    <font>
      <sz val="10"/>
      <name val="Arial Tur"/>
      <family val="0"/>
    </font>
    <font>
      <sz val="12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name val="TimesNewRomanPS-BoldMT"/>
      <family val="0"/>
    </font>
    <font>
      <sz val="12.5"/>
      <name val="TimesNewRomanPSMT"/>
      <family val="0"/>
    </font>
    <font>
      <b/>
      <sz val="14"/>
      <name val="Arial Tur"/>
      <family val="0"/>
    </font>
    <font>
      <b/>
      <sz val="12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4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imes New Roman Tur"/>
      <family val="0"/>
    </font>
    <font>
      <sz val="16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6"/>
      <color indexed="9"/>
      <name val="Tahoma"/>
      <family val="2"/>
    </font>
    <font>
      <sz val="16"/>
      <color indexed="10"/>
      <name val="Tahoma"/>
      <family val="2"/>
    </font>
    <font>
      <b/>
      <sz val="1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9"/>
      <color indexed="8"/>
      <name val="Tahoma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7"/>
      <color theme="1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medium"/>
      <top/>
      <bottom/>
    </border>
    <border>
      <left style="medium"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2" fillId="20" borderId="5" applyNumberFormat="0" applyAlignment="0" applyProtection="0"/>
    <xf numFmtId="0" fontId="63" fillId="21" borderId="6" applyNumberFormat="0" applyAlignment="0" applyProtection="0"/>
    <xf numFmtId="0" fontId="64" fillId="20" borderId="6" applyNumberFormat="0" applyAlignment="0" applyProtection="0"/>
    <xf numFmtId="0" fontId="65" fillId="22" borderId="7" applyNumberFormat="0" applyAlignment="0" applyProtection="0"/>
    <xf numFmtId="0" fontId="66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0" fillId="25" borderId="8" applyNumberFormat="0" applyFont="0" applyAlignment="0" applyProtection="0"/>
    <xf numFmtId="0" fontId="6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/>
    </xf>
    <xf numFmtId="0" fontId="72" fillId="0" borderId="0" xfId="0" applyFont="1" applyAlignment="1">
      <alignment/>
    </xf>
    <xf numFmtId="3" fontId="7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34" borderId="13" xfId="49" applyFont="1" applyFill="1" applyBorder="1" applyAlignment="1">
      <alignment horizontal="center" vertical="center"/>
      <protection/>
    </xf>
    <xf numFmtId="0" fontId="12" fillId="0" borderId="10" xfId="49" applyFont="1" applyBorder="1" applyAlignment="1">
      <alignment horizontal="center" vertical="center"/>
      <protection/>
    </xf>
    <xf numFmtId="0" fontId="11" fillId="0" borderId="14" xfId="49" applyFont="1" applyBorder="1" applyAlignment="1">
      <alignment horizontal="center" vertical="center" wrapText="1"/>
      <protection/>
    </xf>
    <xf numFmtId="0" fontId="11" fillId="34" borderId="15" xfId="49" applyFont="1" applyFill="1" applyBorder="1" applyAlignment="1">
      <alignment horizontal="left" vertical="center" wrapText="1"/>
      <protection/>
    </xf>
    <xf numFmtId="0" fontId="11" fillId="34" borderId="15" xfId="49" applyFont="1" applyFill="1" applyBorder="1" applyAlignment="1">
      <alignment horizontal="center" vertical="center"/>
      <protection/>
    </xf>
    <xf numFmtId="0" fontId="11" fillId="34" borderId="12" xfId="49" applyFont="1" applyFill="1" applyBorder="1" applyAlignment="1">
      <alignment horizontal="center" vertical="center"/>
      <protection/>
    </xf>
    <xf numFmtId="208" fontId="11" fillId="34" borderId="12" xfId="49" applyNumberFormat="1" applyFont="1" applyFill="1" applyBorder="1" applyAlignment="1">
      <alignment horizontal="center" vertical="center"/>
      <protection/>
    </xf>
    <xf numFmtId="208" fontId="11" fillId="34" borderId="15" xfId="49" applyNumberFormat="1" applyFont="1" applyFill="1" applyBorder="1" applyAlignment="1">
      <alignment horizontal="center" vertical="center" wrapText="1"/>
      <protection/>
    </xf>
    <xf numFmtId="208" fontId="12" fillId="0" borderId="15" xfId="49" applyNumberFormat="1" applyFont="1" applyBorder="1" applyAlignment="1">
      <alignment horizontal="center" vertical="center"/>
      <protection/>
    </xf>
    <xf numFmtId="0" fontId="11" fillId="0" borderId="16" xfId="49" applyFont="1" applyBorder="1" applyAlignment="1">
      <alignment horizontal="center" vertical="center" wrapText="1"/>
      <protection/>
    </xf>
    <xf numFmtId="0" fontId="11" fillId="34" borderId="17" xfId="49" applyFont="1" applyFill="1" applyBorder="1" applyAlignment="1">
      <alignment horizontal="left" vertical="center" wrapText="1"/>
      <protection/>
    </xf>
    <xf numFmtId="0" fontId="11" fillId="34" borderId="17" xfId="49" applyFont="1" applyFill="1" applyBorder="1" applyAlignment="1">
      <alignment horizontal="center" vertical="center"/>
      <protection/>
    </xf>
    <xf numFmtId="0" fontId="11" fillId="34" borderId="0" xfId="49" applyFont="1" applyFill="1" applyBorder="1" applyAlignment="1">
      <alignment horizontal="center" vertical="center"/>
      <protection/>
    </xf>
    <xf numFmtId="208" fontId="11" fillId="34" borderId="0" xfId="49" applyNumberFormat="1" applyFont="1" applyFill="1" applyBorder="1" applyAlignment="1">
      <alignment horizontal="center" vertical="center"/>
      <protection/>
    </xf>
    <xf numFmtId="208" fontId="11" fillId="34" borderId="17" xfId="49" applyNumberFormat="1" applyFont="1" applyFill="1" applyBorder="1" applyAlignment="1">
      <alignment horizontal="center" vertical="center" wrapText="1"/>
      <protection/>
    </xf>
    <xf numFmtId="208" fontId="12" fillId="0" borderId="17" xfId="49" applyNumberFormat="1" applyFont="1" applyBorder="1" applyAlignment="1">
      <alignment horizontal="center" vertical="center"/>
      <protection/>
    </xf>
    <xf numFmtId="0" fontId="13" fillId="35" borderId="0" xfId="0" applyFont="1" applyFill="1" applyBorder="1" applyAlignment="1">
      <alignment/>
    </xf>
    <xf numFmtId="0" fontId="11" fillId="35" borderId="0" xfId="49" applyFont="1" applyFill="1" applyBorder="1" applyAlignment="1">
      <alignment horizontal="center" vertical="center" wrapText="1"/>
      <protection/>
    </xf>
    <xf numFmtId="0" fontId="11" fillId="35" borderId="0" xfId="49" applyFont="1" applyFill="1" applyBorder="1" applyAlignment="1">
      <alignment horizontal="center" vertical="center"/>
      <protection/>
    </xf>
    <xf numFmtId="0" fontId="12" fillId="35" borderId="0" xfId="49" applyFont="1" applyFill="1" applyBorder="1" applyAlignment="1">
      <alignment horizontal="center" vertical="center"/>
      <protection/>
    </xf>
    <xf numFmtId="0" fontId="12" fillId="0" borderId="0" xfId="49" applyFont="1" applyAlignment="1">
      <alignment vertical="top" wrapText="1"/>
      <protection/>
    </xf>
    <xf numFmtId="0" fontId="15" fillId="0" borderId="0" xfId="0" applyFont="1" applyAlignment="1">
      <alignment/>
    </xf>
    <xf numFmtId="0" fontId="11" fillId="0" borderId="10" xfId="49" applyFont="1" applyBorder="1" applyAlignment="1">
      <alignment horizontal="center" vertical="center"/>
      <protection/>
    </xf>
    <xf numFmtId="0" fontId="11" fillId="0" borderId="18" xfId="49" applyFont="1" applyBorder="1" applyAlignment="1">
      <alignment horizontal="center" vertical="center"/>
      <protection/>
    </xf>
    <xf numFmtId="0" fontId="11" fillId="0" borderId="19" xfId="49" applyFont="1" applyBorder="1" applyAlignment="1">
      <alignment horizontal="center" vertical="center" wrapText="1"/>
      <protection/>
    </xf>
    <xf numFmtId="0" fontId="11" fillId="34" borderId="20" xfId="49" applyFont="1" applyFill="1" applyBorder="1" applyAlignment="1">
      <alignment horizontal="left" vertical="center" wrapText="1"/>
      <protection/>
    </xf>
    <xf numFmtId="0" fontId="11" fillId="34" borderId="20" xfId="49" applyFont="1" applyFill="1" applyBorder="1" applyAlignment="1">
      <alignment horizontal="center" vertical="center"/>
      <protection/>
    </xf>
    <xf numFmtId="0" fontId="73" fillId="36" borderId="21" xfId="0" applyFont="1" applyFill="1" applyBorder="1" applyAlignment="1" applyProtection="1">
      <alignment horizontal="center" vertical="center"/>
      <protection/>
    </xf>
    <xf numFmtId="0" fontId="73" fillId="36" borderId="21" xfId="0" applyFont="1" applyFill="1" applyBorder="1" applyAlignment="1" applyProtection="1">
      <alignment horizontal="center" vertical="center" wrapText="1"/>
      <protection/>
    </xf>
    <xf numFmtId="208" fontId="11" fillId="34" borderId="20" xfId="49" applyNumberFormat="1" applyFont="1" applyFill="1" applyBorder="1" applyAlignment="1">
      <alignment horizontal="center" vertical="center" wrapText="1"/>
      <protection/>
    </xf>
    <xf numFmtId="208" fontId="12" fillId="0" borderId="20" xfId="49" applyNumberFormat="1" applyFont="1" applyBorder="1" applyAlignment="1">
      <alignment horizontal="center" vertical="center"/>
      <protection/>
    </xf>
    <xf numFmtId="208" fontId="12" fillId="0" borderId="22" xfId="49" applyNumberFormat="1" applyFont="1" applyBorder="1" applyAlignment="1">
      <alignment horizontal="center" vertical="center"/>
      <protection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23" xfId="0" applyFont="1" applyBorder="1" applyAlignment="1">
      <alignment horizontal="left" vertical="center" wrapText="1"/>
    </xf>
    <xf numFmtId="3" fontId="76" fillId="0" borderId="15" xfId="0" applyNumberFormat="1" applyFont="1" applyBorder="1" applyAlignment="1">
      <alignment horizontal="right" vertic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right" vertical="center"/>
    </xf>
    <xf numFmtId="0" fontId="77" fillId="0" borderId="24" xfId="0" applyFont="1" applyBorder="1" applyAlignment="1">
      <alignment horizontal="left" vertical="center" wrapText="1" indent="1"/>
    </xf>
    <xf numFmtId="3" fontId="77" fillId="0" borderId="25" xfId="0" applyNumberFormat="1" applyFont="1" applyBorder="1" applyAlignment="1">
      <alignment horizontal="right" vertical="center"/>
    </xf>
    <xf numFmtId="0" fontId="77" fillId="0" borderId="24" xfId="0" applyFont="1" applyBorder="1" applyAlignment="1">
      <alignment horizontal="left" vertical="center" wrapText="1" indent="2"/>
    </xf>
    <xf numFmtId="0" fontId="77" fillId="0" borderId="0" xfId="0" applyFont="1" applyBorder="1" applyAlignment="1">
      <alignment horizontal="left" vertical="center"/>
    </xf>
    <xf numFmtId="3" fontId="77" fillId="0" borderId="0" xfId="0" applyNumberFormat="1" applyFont="1" applyBorder="1" applyAlignment="1">
      <alignment horizontal="right" vertical="center"/>
    </xf>
    <xf numFmtId="0" fontId="77" fillId="0" borderId="26" xfId="0" applyFont="1" applyBorder="1" applyAlignment="1">
      <alignment horizontal="left" vertical="center" wrapText="1" indent="3"/>
    </xf>
    <xf numFmtId="0" fontId="77" fillId="0" borderId="0" xfId="0" applyFont="1" applyBorder="1" applyAlignment="1">
      <alignment horizontal="left" vertical="center" wrapText="1"/>
    </xf>
    <xf numFmtId="0" fontId="77" fillId="0" borderId="27" xfId="0" applyFont="1" applyBorder="1" applyAlignment="1">
      <alignment horizontal="left" vertical="center" wrapText="1" indent="3"/>
    </xf>
    <xf numFmtId="3" fontId="77" fillId="0" borderId="12" xfId="0" applyNumberFormat="1" applyFont="1" applyBorder="1" applyAlignment="1">
      <alignment horizontal="right" vertical="center"/>
    </xf>
    <xf numFmtId="0" fontId="75" fillId="0" borderId="0" xfId="0" applyFont="1" applyAlignment="1">
      <alignment horizontal="left" vertical="center"/>
    </xf>
    <xf numFmtId="0" fontId="77" fillId="0" borderId="28" xfId="0" applyFont="1" applyBorder="1" applyAlignment="1">
      <alignment horizontal="left" vertical="center" indent="1"/>
    </xf>
    <xf numFmtId="3" fontId="77" fillId="0" borderId="17" xfId="0" applyNumberFormat="1" applyFont="1" applyBorder="1" applyAlignment="1">
      <alignment horizontal="right" vertical="center"/>
    </xf>
    <xf numFmtId="0" fontId="78" fillId="0" borderId="0" xfId="0" applyFont="1" applyAlignment="1">
      <alignment horizontal="right" vertical="center"/>
    </xf>
    <xf numFmtId="0" fontId="79" fillId="0" borderId="10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29" xfId="50" applyFont="1" applyBorder="1" applyAlignment="1">
      <alignment horizontal="center" vertical="center" wrapText="1"/>
      <protection/>
    </xf>
    <xf numFmtId="0" fontId="18" fillId="0" borderId="30" xfId="0" applyFont="1" applyBorder="1" applyAlignment="1">
      <alignment horizontal="center" vertical="center"/>
    </xf>
    <xf numFmtId="0" fontId="19" fillId="0" borderId="18" xfId="50" applyFont="1" applyBorder="1" applyAlignment="1">
      <alignment vertical="center"/>
      <protection/>
    </xf>
    <xf numFmtId="0" fontId="19" fillId="0" borderId="18" xfId="50" applyFont="1" applyBorder="1" applyAlignment="1">
      <alignment vertical="center" wrapText="1"/>
      <protection/>
    </xf>
    <xf numFmtId="0" fontId="18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21" fillId="0" borderId="0" xfId="51" applyFont="1" applyAlignment="1">
      <alignment vertical="center" textRotation="180"/>
      <protection/>
    </xf>
    <xf numFmtId="0" fontId="22" fillId="0" borderId="30" xfId="51" applyFont="1" applyBorder="1" applyAlignment="1">
      <alignment horizontal="center" vertical="center" wrapText="1"/>
      <protection/>
    </xf>
    <xf numFmtId="0" fontId="22" fillId="0" borderId="10" xfId="51" applyFont="1" applyBorder="1" applyAlignment="1">
      <alignment horizontal="left" vertical="top" wrapText="1"/>
      <protection/>
    </xf>
    <xf numFmtId="0" fontId="0" fillId="0" borderId="10" xfId="0" applyBorder="1" applyAlignment="1">
      <alignment vertical="center" wrapText="1"/>
    </xf>
    <xf numFmtId="0" fontId="22" fillId="0" borderId="14" xfId="5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shrinkToFit="1"/>
    </xf>
    <xf numFmtId="3" fontId="22" fillId="0" borderId="10" xfId="51" applyNumberFormat="1" applyFont="1" applyBorder="1" applyAlignment="1">
      <alignment horizontal="right" vertical="center" wrapText="1"/>
      <protection/>
    </xf>
    <xf numFmtId="3" fontId="22" fillId="0" borderId="18" xfId="51" applyNumberFormat="1" applyFont="1" applyBorder="1" applyAlignment="1">
      <alignment horizontal="right" vertical="center" wrapText="1"/>
      <protection/>
    </xf>
    <xf numFmtId="3" fontId="22" fillId="0" borderId="33" xfId="51" applyNumberFormat="1" applyFont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23" fillId="0" borderId="34" xfId="51" applyFont="1" applyBorder="1" applyAlignment="1">
      <alignment horizontal="center" vertical="center" wrapText="1"/>
      <protection/>
    </xf>
    <xf numFmtId="0" fontId="23" fillId="0" borderId="35" xfId="51" applyFont="1" applyBorder="1" applyAlignment="1">
      <alignment horizontal="center" vertical="center" wrapText="1"/>
      <protection/>
    </xf>
    <xf numFmtId="0" fontId="23" fillId="0" borderId="32" xfId="51" applyFont="1" applyBorder="1" applyAlignment="1">
      <alignment horizontal="center" vertical="center" wrapText="1"/>
      <protection/>
    </xf>
    <xf numFmtId="0" fontId="22" fillId="0" borderId="31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left" vertical="center" shrinkToFit="1"/>
    </xf>
    <xf numFmtId="3" fontId="23" fillId="0" borderId="36" xfId="51" applyNumberFormat="1" applyFont="1" applyBorder="1" applyAlignment="1">
      <alignment horizontal="right" vertical="center" wrapText="1"/>
      <protection/>
    </xf>
    <xf numFmtId="3" fontId="23" fillId="0" borderId="32" xfId="51" applyNumberFormat="1" applyFont="1" applyBorder="1" applyAlignment="1">
      <alignment horizontal="right" vertical="center" wrapText="1"/>
      <protection/>
    </xf>
    <xf numFmtId="3" fontId="23" fillId="0" borderId="37" xfId="51" applyNumberFormat="1" applyFont="1" applyBorder="1" applyAlignment="1">
      <alignment horizontal="left" vertical="top"/>
      <protection/>
    </xf>
    <xf numFmtId="0" fontId="23" fillId="0" borderId="38" xfId="51" applyFont="1" applyBorder="1" applyAlignment="1">
      <alignment horizontal="center" vertical="center"/>
      <protection/>
    </xf>
    <xf numFmtId="3" fontId="23" fillId="0" borderId="38" xfId="51" applyNumberFormat="1" applyFont="1" applyBorder="1" applyAlignment="1">
      <alignment horizontal="center" vertical="center"/>
      <protection/>
    </xf>
    <xf numFmtId="3" fontId="23" fillId="0" borderId="39" xfId="51" applyNumberFormat="1" applyFont="1" applyBorder="1" applyAlignment="1">
      <alignment horizontal="center" vertical="center"/>
      <protection/>
    </xf>
    <xf numFmtId="3" fontId="23" fillId="0" borderId="39" xfId="51" applyNumberFormat="1" applyFont="1" applyBorder="1" applyAlignment="1">
      <alignment horizontal="left" vertical="center" shrinkToFit="1"/>
      <protection/>
    </xf>
    <xf numFmtId="3" fontId="23" fillId="0" borderId="39" xfId="51" applyNumberFormat="1" applyFont="1" applyBorder="1" applyAlignment="1">
      <alignment horizontal="right" vertical="center"/>
      <protection/>
    </xf>
    <xf numFmtId="3" fontId="23" fillId="0" borderId="40" xfId="51" applyNumberFormat="1" applyFont="1" applyBorder="1" applyAlignment="1">
      <alignment horizontal="right" vertical="center"/>
      <protection/>
    </xf>
    <xf numFmtId="3" fontId="23" fillId="0" borderId="41" xfId="51" applyNumberFormat="1" applyFont="1" applyBorder="1" applyAlignment="1">
      <alignment horizontal="left" vertical="top" wrapText="1" shrinkToFit="1"/>
      <protection/>
    </xf>
    <xf numFmtId="0" fontId="23" fillId="0" borderId="42" xfId="51" applyFont="1" applyBorder="1" applyAlignment="1">
      <alignment vertical="center"/>
      <protection/>
    </xf>
    <xf numFmtId="0" fontId="23" fillId="0" borderId="0" xfId="51" applyFont="1" applyAlignment="1">
      <alignment horizontal="left" vertical="center"/>
      <protection/>
    </xf>
    <xf numFmtId="0" fontId="23" fillId="0" borderId="0" xfId="51" applyFont="1" applyBorder="1" applyAlignment="1">
      <alignment vertical="center"/>
      <protection/>
    </xf>
    <xf numFmtId="0" fontId="24" fillId="0" borderId="0" xfId="51" applyFont="1" applyAlignment="1">
      <alignment vertical="center" textRotation="180"/>
      <protection/>
    </xf>
    <xf numFmtId="0" fontId="22" fillId="0" borderId="0" xfId="51" applyFont="1" applyAlignment="1">
      <alignment horizontal="center" vertical="center"/>
      <protection/>
    </xf>
    <xf numFmtId="0" fontId="22" fillId="0" borderId="0" xfId="51" applyFont="1" applyAlignment="1">
      <alignment vertical="center"/>
      <protection/>
    </xf>
    <xf numFmtId="0" fontId="25" fillId="0" borderId="0" xfId="51" applyFont="1" applyAlignment="1">
      <alignment vertical="center"/>
      <protection/>
    </xf>
    <xf numFmtId="0" fontId="26" fillId="0" borderId="0" xfId="51" applyFont="1" applyAlignment="1">
      <alignment horizontal="center" vertical="center"/>
      <protection/>
    </xf>
    <xf numFmtId="0" fontId="14" fillId="0" borderId="0" xfId="51" applyFont="1" applyAlignment="1">
      <alignment horizontal="left" vertical="center"/>
      <protection/>
    </xf>
    <xf numFmtId="0" fontId="27" fillId="0" borderId="0" xfId="51" applyFont="1" applyAlignment="1">
      <alignment horizontal="right" vertical="center"/>
      <protection/>
    </xf>
    <xf numFmtId="0" fontId="23" fillId="0" borderId="43" xfId="51" applyFont="1" applyBorder="1" applyAlignment="1">
      <alignment horizontal="center" vertical="center"/>
      <protection/>
    </xf>
    <xf numFmtId="0" fontId="14" fillId="0" borderId="44" xfId="51" applyFont="1" applyBorder="1" applyAlignment="1">
      <alignment horizontal="center" vertical="center"/>
      <protection/>
    </xf>
    <xf numFmtId="0" fontId="14" fillId="0" borderId="0" xfId="51" applyFont="1" applyBorder="1" applyAlignment="1">
      <alignment horizontal="center" vertical="center"/>
      <protection/>
    </xf>
    <xf numFmtId="0" fontId="23" fillId="0" borderId="10" xfId="51" applyFont="1" applyBorder="1" applyAlignment="1">
      <alignment horizontal="center" vertical="center" wrapText="1"/>
      <protection/>
    </xf>
    <xf numFmtId="0" fontId="23" fillId="0" borderId="10" xfId="51" applyFont="1" applyBorder="1" applyAlignment="1">
      <alignment horizontal="center" vertical="center" wrapText="1" shrinkToFit="1"/>
      <protection/>
    </xf>
    <xf numFmtId="0" fontId="23" fillId="0" borderId="18" xfId="51" applyFont="1" applyBorder="1" applyAlignment="1">
      <alignment horizontal="center" vertical="center" wrapText="1"/>
      <protection/>
    </xf>
    <xf numFmtId="0" fontId="23" fillId="0" borderId="44" xfId="51" applyFont="1" applyBorder="1" applyAlignment="1">
      <alignment horizontal="center" vertical="center"/>
      <protection/>
    </xf>
    <xf numFmtId="0" fontId="23" fillId="0" borderId="0" xfId="51" applyFont="1" applyBorder="1" applyAlignment="1">
      <alignment horizontal="center" vertical="center"/>
      <protection/>
    </xf>
    <xf numFmtId="3" fontId="14" fillId="0" borderId="36" xfId="51" applyNumberFormat="1" applyFont="1" applyBorder="1" applyAlignment="1">
      <alignment horizontal="right" vertical="center" shrinkToFit="1"/>
      <protection/>
    </xf>
    <xf numFmtId="3" fontId="14" fillId="0" borderId="32" xfId="51" applyNumberFormat="1" applyFont="1" applyBorder="1" applyAlignment="1">
      <alignment horizontal="right" vertical="center" shrinkToFit="1"/>
      <protection/>
    </xf>
    <xf numFmtId="3" fontId="14" fillId="0" borderId="44" xfId="51" applyNumberFormat="1" applyFont="1" applyBorder="1" applyAlignment="1">
      <alignment vertical="center"/>
      <protection/>
    </xf>
    <xf numFmtId="3" fontId="14" fillId="0" borderId="0" xfId="51" applyNumberFormat="1" applyFont="1" applyBorder="1" applyAlignment="1">
      <alignment vertical="center"/>
      <protection/>
    </xf>
    <xf numFmtId="3" fontId="23" fillId="0" borderId="38" xfId="51" applyNumberFormat="1" applyFont="1" applyBorder="1" applyAlignment="1">
      <alignment horizontal="center" vertical="center" wrapText="1"/>
      <protection/>
    </xf>
    <xf numFmtId="3" fontId="23" fillId="0" borderId="39" xfId="51" applyNumberFormat="1" applyFont="1" applyBorder="1" applyAlignment="1">
      <alignment horizontal="center" vertical="center" wrapText="1"/>
      <protection/>
    </xf>
    <xf numFmtId="3" fontId="23" fillId="0" borderId="40" xfId="51" applyNumberFormat="1" applyFont="1" applyBorder="1" applyAlignment="1">
      <alignment horizontal="center" vertical="center" wrapText="1"/>
      <protection/>
    </xf>
    <xf numFmtId="0" fontId="80" fillId="0" borderId="0" xfId="0" applyFont="1" applyAlignment="1">
      <alignment horizontal="center" vertical="center"/>
    </xf>
    <xf numFmtId="0" fontId="79" fillId="0" borderId="28" xfId="0" applyFont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71" fillId="0" borderId="14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71" fillId="0" borderId="1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8" fillId="0" borderId="10" xfId="50" applyFont="1" applyBorder="1" applyAlignment="1">
      <alignment horizontal="center" vertical="center" wrapText="1"/>
      <protection/>
    </xf>
    <xf numFmtId="0" fontId="18" fillId="0" borderId="10" xfId="50" applyFont="1" applyBorder="1" applyAlignment="1">
      <alignment horizontal="center" vertical="center"/>
      <protection/>
    </xf>
    <xf numFmtId="0" fontId="0" fillId="0" borderId="36" xfId="0" applyBorder="1" applyAlignment="1">
      <alignment horizontal="center"/>
    </xf>
    <xf numFmtId="0" fontId="16" fillId="0" borderId="45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11" fillId="0" borderId="49" xfId="50" applyFont="1" applyBorder="1" applyAlignment="1">
      <alignment horizontal="center" vertical="center" wrapText="1"/>
      <protection/>
    </xf>
    <xf numFmtId="0" fontId="11" fillId="0" borderId="43" xfId="50" applyFont="1" applyBorder="1" applyAlignment="1">
      <alignment horizontal="center" vertical="center" wrapText="1"/>
      <protection/>
    </xf>
    <xf numFmtId="0" fontId="23" fillId="0" borderId="50" xfId="51" applyFont="1" applyBorder="1" applyAlignment="1">
      <alignment horizontal="center" vertical="center" wrapText="1" shrinkToFit="1"/>
      <protection/>
    </xf>
    <xf numFmtId="0" fontId="0" fillId="0" borderId="48" xfId="0" applyBorder="1" applyAlignment="1">
      <alignment horizontal="center" vertical="center" wrapText="1" shrinkToFit="1"/>
    </xf>
    <xf numFmtId="0" fontId="23" fillId="0" borderId="49" xfId="51" applyFont="1" applyBorder="1" applyAlignment="1">
      <alignment horizontal="center" vertical="center" wrapText="1"/>
      <protection/>
    </xf>
    <xf numFmtId="0" fontId="23" fillId="0" borderId="30" xfId="51" applyFont="1" applyBorder="1" applyAlignment="1">
      <alignment horizontal="center" vertical="center" wrapText="1"/>
      <protection/>
    </xf>
    <xf numFmtId="0" fontId="23" fillId="0" borderId="31" xfId="51" applyFont="1" applyBorder="1" applyAlignment="1">
      <alignment horizontal="center" vertical="center" wrapText="1"/>
      <protection/>
    </xf>
    <xf numFmtId="0" fontId="23" fillId="0" borderId="43" xfId="51" applyFont="1" applyBorder="1" applyAlignment="1">
      <alignment horizontal="center" vertical="center" wrapText="1"/>
      <protection/>
    </xf>
    <xf numFmtId="0" fontId="23" fillId="0" borderId="10" xfId="51" applyFont="1" applyBorder="1" applyAlignment="1">
      <alignment horizontal="center" vertical="center" wrapText="1"/>
      <protection/>
    </xf>
    <xf numFmtId="0" fontId="23" fillId="0" borderId="36" xfId="51" applyFont="1" applyBorder="1" applyAlignment="1">
      <alignment horizontal="center" vertical="center" wrapText="1"/>
      <protection/>
    </xf>
    <xf numFmtId="0" fontId="23" fillId="0" borderId="51" xfId="51" applyFont="1" applyBorder="1" applyAlignment="1">
      <alignment horizontal="center" vertical="center" wrapText="1"/>
      <protection/>
    </xf>
    <xf numFmtId="0" fontId="23" fillId="0" borderId="14" xfId="51" applyFont="1" applyBorder="1" applyAlignment="1">
      <alignment horizontal="center" vertical="center" wrapText="1"/>
      <protection/>
    </xf>
    <xf numFmtId="0" fontId="23" fillId="0" borderId="35" xfId="51" applyFont="1" applyBorder="1" applyAlignment="1">
      <alignment horizontal="center" vertical="center" wrapText="1"/>
      <protection/>
    </xf>
    <xf numFmtId="0" fontId="23" fillId="0" borderId="38" xfId="51" applyFont="1" applyBorder="1" applyAlignment="1">
      <alignment horizontal="center" vertical="center"/>
      <protection/>
    </xf>
    <xf numFmtId="0" fontId="23" fillId="0" borderId="39" xfId="51" applyFont="1" applyBorder="1" applyAlignment="1">
      <alignment horizontal="center" vertical="center"/>
      <protection/>
    </xf>
    <xf numFmtId="0" fontId="23" fillId="0" borderId="40" xfId="51" applyFont="1" applyBorder="1" applyAlignment="1">
      <alignment horizontal="center" vertical="center"/>
      <protection/>
    </xf>
    <xf numFmtId="0" fontId="14" fillId="0" borderId="0" xfId="51" applyFont="1" applyAlignment="1">
      <alignment horizontal="center" vertical="center"/>
      <protection/>
    </xf>
    <xf numFmtId="0" fontId="23" fillId="0" borderId="0" xfId="51" applyFont="1" applyAlignment="1">
      <alignment horizontal="left" vertical="center"/>
      <protection/>
    </xf>
    <xf numFmtId="0" fontId="23" fillId="0" borderId="49" xfId="51" applyFont="1" applyBorder="1" applyAlignment="1">
      <alignment horizontal="center" vertical="center"/>
      <protection/>
    </xf>
    <xf numFmtId="0" fontId="23" fillId="0" borderId="30" xfId="51" applyFont="1" applyBorder="1" applyAlignment="1">
      <alignment horizontal="center" vertical="center"/>
      <protection/>
    </xf>
    <xf numFmtId="0" fontId="23" fillId="0" borderId="31" xfId="51" applyFont="1" applyBorder="1" applyAlignment="1">
      <alignment horizontal="center" vertical="center"/>
      <protection/>
    </xf>
    <xf numFmtId="0" fontId="23" fillId="0" borderId="43" xfId="51" applyFont="1" applyBorder="1" applyAlignment="1">
      <alignment horizontal="center" vertical="center"/>
      <protection/>
    </xf>
    <xf numFmtId="3" fontId="23" fillId="0" borderId="52" xfId="51" applyNumberFormat="1" applyFont="1" applyBorder="1" applyAlignment="1">
      <alignment horizontal="center" vertical="center"/>
      <protection/>
    </xf>
    <xf numFmtId="3" fontId="23" fillId="0" borderId="33" xfId="51" applyNumberFormat="1" applyFont="1" applyBorder="1" applyAlignment="1">
      <alignment horizontal="center" vertical="center"/>
      <protection/>
    </xf>
    <xf numFmtId="3" fontId="23" fillId="0" borderId="22" xfId="51" applyNumberFormat="1" applyFont="1" applyBorder="1" applyAlignment="1">
      <alignment horizontal="center" vertical="center"/>
      <protection/>
    </xf>
    <xf numFmtId="0" fontId="23" fillId="0" borderId="53" xfId="51" applyFont="1" applyBorder="1" applyAlignment="1">
      <alignment horizontal="center" vertical="center" wrapText="1"/>
      <protection/>
    </xf>
    <xf numFmtId="0" fontId="22" fillId="0" borderId="31" xfId="0" applyFont="1" applyBorder="1" applyAlignment="1">
      <alignment horizontal="center" vertical="center" wrapText="1"/>
    </xf>
    <xf numFmtId="0" fontId="23" fillId="0" borderId="13" xfId="51" applyFont="1" applyBorder="1" applyAlignment="1">
      <alignment horizontal="center" vertical="center" wrapText="1"/>
      <protection/>
    </xf>
    <xf numFmtId="0" fontId="22" fillId="0" borderId="36" xfId="0" applyFont="1" applyBorder="1" applyAlignment="1">
      <alignment horizontal="center" vertical="center" wrapText="1"/>
    </xf>
    <xf numFmtId="0" fontId="23" fillId="0" borderId="54" xfId="51" applyFont="1" applyBorder="1" applyAlignment="1">
      <alignment horizontal="center" vertical="center"/>
      <protection/>
    </xf>
    <xf numFmtId="0" fontId="22" fillId="0" borderId="35" xfId="0" applyFont="1" applyBorder="1" applyAlignment="1">
      <alignment horizontal="center" vertical="center"/>
    </xf>
    <xf numFmtId="0" fontId="11" fillId="0" borderId="51" xfId="49" applyFont="1" applyBorder="1" applyAlignment="1">
      <alignment horizontal="center" vertical="center"/>
      <protection/>
    </xf>
    <xf numFmtId="0" fontId="11" fillId="0" borderId="55" xfId="49" applyFont="1" applyBorder="1" applyAlignment="1">
      <alignment horizontal="center" vertical="center"/>
      <protection/>
    </xf>
    <xf numFmtId="0" fontId="11" fillId="0" borderId="52" xfId="49" applyFont="1" applyBorder="1" applyAlignment="1">
      <alignment horizontal="center" vertical="center"/>
      <protection/>
    </xf>
    <xf numFmtId="0" fontId="11" fillId="0" borderId="49" xfId="49" applyFont="1" applyBorder="1" applyAlignment="1">
      <alignment horizontal="center" vertical="center" wrapText="1"/>
      <protection/>
    </xf>
    <xf numFmtId="0" fontId="11" fillId="0" borderId="30" xfId="49" applyFont="1" applyBorder="1" applyAlignment="1">
      <alignment horizontal="center" vertical="center" wrapText="1"/>
      <protection/>
    </xf>
    <xf numFmtId="0" fontId="11" fillId="34" borderId="43" xfId="49" applyFont="1" applyFill="1" applyBorder="1" applyAlignment="1">
      <alignment horizontal="center" vertical="center" wrapText="1"/>
      <protection/>
    </xf>
    <xf numFmtId="0" fontId="11" fillId="34" borderId="10" xfId="49" applyFont="1" applyFill="1" applyBorder="1" applyAlignment="1">
      <alignment horizontal="center" vertical="center" wrapText="1"/>
      <protection/>
    </xf>
    <xf numFmtId="0" fontId="11" fillId="34" borderId="43" xfId="49" applyFont="1" applyFill="1" applyBorder="1" applyAlignment="1">
      <alignment horizontal="center" vertical="center"/>
      <protection/>
    </xf>
    <xf numFmtId="0" fontId="11" fillId="34" borderId="10" xfId="49" applyFont="1" applyFill="1" applyBorder="1" applyAlignment="1">
      <alignment horizontal="center" vertical="center"/>
      <protection/>
    </xf>
    <xf numFmtId="0" fontId="73" fillId="36" borderId="56" xfId="0" applyFont="1" applyFill="1" applyBorder="1" applyAlignment="1" applyProtection="1">
      <alignment horizontal="center" vertical="center" wrapText="1"/>
      <protection/>
    </xf>
    <xf numFmtId="0" fontId="73" fillId="36" borderId="57" xfId="0" applyFont="1" applyFill="1" applyBorder="1" applyAlignment="1" applyProtection="1">
      <alignment horizontal="center" vertical="center" wrapText="1"/>
      <protection/>
    </xf>
    <xf numFmtId="0" fontId="73" fillId="36" borderId="58" xfId="0" applyFont="1" applyFill="1" applyBorder="1" applyAlignment="1" applyProtection="1">
      <alignment horizontal="center" vertical="center" wrapText="1"/>
      <protection/>
    </xf>
    <xf numFmtId="0" fontId="73" fillId="36" borderId="59" xfId="0" applyFont="1" applyFill="1" applyBorder="1" applyAlignment="1" applyProtection="1">
      <alignment horizontal="center" vertical="center" wrapText="1"/>
      <protection/>
    </xf>
    <xf numFmtId="0" fontId="11" fillId="34" borderId="60" xfId="49" applyFont="1" applyFill="1" applyBorder="1" applyAlignment="1">
      <alignment horizontal="center" vertical="center" wrapText="1"/>
      <protection/>
    </xf>
    <xf numFmtId="0" fontId="11" fillId="34" borderId="53" xfId="49" applyFont="1" applyFill="1" applyBorder="1" applyAlignment="1">
      <alignment horizontal="center" vertical="center" wrapText="1"/>
      <protection/>
    </xf>
    <xf numFmtId="0" fontId="11" fillId="0" borderId="45" xfId="49" applyFont="1" applyBorder="1" applyAlignment="1">
      <alignment horizontal="left" vertical="center"/>
      <protection/>
    </xf>
    <xf numFmtId="0" fontId="11" fillId="0" borderId="42" xfId="49" applyFont="1" applyBorder="1" applyAlignment="1">
      <alignment horizontal="left" vertical="center"/>
      <protection/>
    </xf>
    <xf numFmtId="0" fontId="12" fillId="0" borderId="42" xfId="49" applyFont="1" applyBorder="1" applyAlignment="1">
      <alignment horizontal="left" vertical="center" wrapText="1"/>
      <protection/>
    </xf>
    <xf numFmtId="0" fontId="12" fillId="0" borderId="46" xfId="49" applyFont="1" applyBorder="1" applyAlignment="1">
      <alignment horizontal="left" vertical="center" wrapText="1"/>
      <protection/>
    </xf>
    <xf numFmtId="0" fontId="11" fillId="0" borderId="44" xfId="49" applyFont="1" applyBorder="1" applyAlignment="1">
      <alignment horizontal="left" vertical="center"/>
      <protection/>
    </xf>
    <xf numFmtId="0" fontId="11" fillId="0" borderId="0" xfId="49" applyFont="1" applyBorder="1" applyAlignment="1">
      <alignment horizontal="left" vertical="center"/>
      <protection/>
    </xf>
    <xf numFmtId="0" fontId="12" fillId="0" borderId="0" xfId="49" applyFont="1" applyBorder="1" applyAlignment="1">
      <alignment horizontal="left" vertical="center" wrapText="1"/>
      <protection/>
    </xf>
    <xf numFmtId="0" fontId="12" fillId="0" borderId="61" xfId="49" applyFont="1" applyBorder="1" applyAlignment="1">
      <alignment horizontal="left" vertical="center" wrapText="1"/>
      <protection/>
    </xf>
    <xf numFmtId="0" fontId="11" fillId="0" borderId="34" xfId="49" applyFont="1" applyBorder="1" applyAlignment="1">
      <alignment horizontal="left" vertical="center"/>
      <protection/>
    </xf>
    <xf numFmtId="0" fontId="11" fillId="0" borderId="47" xfId="49" applyFont="1" applyBorder="1" applyAlignment="1">
      <alignment horizontal="left" vertical="center"/>
      <protection/>
    </xf>
    <xf numFmtId="0" fontId="12" fillId="0" borderId="47" xfId="49" applyFont="1" applyBorder="1" applyAlignment="1">
      <alignment horizontal="left" vertical="center" wrapText="1"/>
      <protection/>
    </xf>
    <xf numFmtId="0" fontId="12" fillId="0" borderId="37" xfId="49" applyFont="1" applyBorder="1" applyAlignment="1">
      <alignment horizontal="left" vertical="center" wrapText="1"/>
      <protection/>
    </xf>
    <xf numFmtId="0" fontId="11" fillId="35" borderId="10" xfId="49" applyFont="1" applyFill="1" applyBorder="1" applyAlignment="1">
      <alignment horizontal="center" vertical="center" wrapText="1"/>
      <protection/>
    </xf>
    <xf numFmtId="0" fontId="12" fillId="35" borderId="10" xfId="49" applyFont="1" applyFill="1" applyBorder="1" applyAlignment="1">
      <alignment horizontal="left" vertical="top"/>
      <protection/>
    </xf>
    <xf numFmtId="0" fontId="14" fillId="0" borderId="6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1" fillId="0" borderId="0" xfId="49" applyFont="1" applyAlignment="1">
      <alignment horizontal="left" vertical="center"/>
      <protection/>
    </xf>
    <xf numFmtId="0" fontId="12" fillId="0" borderId="0" xfId="49" applyFont="1" applyAlignment="1">
      <alignment horizontal="left" vertical="top" wrapText="1"/>
      <protection/>
    </xf>
    <xf numFmtId="0" fontId="11" fillId="0" borderId="10" xfId="49" applyFont="1" applyBorder="1" applyAlignment="1">
      <alignment horizontal="center" vertical="center" wrapText="1"/>
      <protection/>
    </xf>
    <xf numFmtId="0" fontId="11" fillId="34" borderId="14" xfId="49" applyFont="1" applyFill="1" applyBorder="1" applyAlignment="1">
      <alignment horizontal="center" vertical="center"/>
      <protection/>
    </xf>
    <xf numFmtId="0" fontId="11" fillId="34" borderId="23" xfId="49" applyFont="1" applyFill="1" applyBorder="1" applyAlignment="1">
      <alignment horizontal="center" vertical="center"/>
      <protection/>
    </xf>
    <xf numFmtId="0" fontId="11" fillId="0" borderId="14" xfId="49" applyFont="1" applyBorder="1" applyAlignment="1">
      <alignment horizontal="center" vertical="center"/>
      <protection/>
    </xf>
    <xf numFmtId="0" fontId="11" fillId="0" borderId="15" xfId="49" applyFont="1" applyBorder="1" applyAlignment="1">
      <alignment horizontal="center" vertical="center"/>
      <protection/>
    </xf>
    <xf numFmtId="0" fontId="12" fillId="0" borderId="0" xfId="49" applyFont="1" applyAlignment="1">
      <alignment horizontal="left" vertic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ULKKP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="160" zoomScaleSheetLayoutView="160" zoomScalePageLayoutView="0" workbookViewId="0" topLeftCell="A15">
      <selection activeCell="N31" sqref="N31"/>
    </sheetView>
  </sheetViews>
  <sheetFormatPr defaultColWidth="9.00390625" defaultRowHeight="12.75"/>
  <cols>
    <col min="1" max="1" width="55.25390625" style="62" customWidth="1"/>
    <col min="2" max="4" width="14.125" style="62" customWidth="1"/>
    <col min="5" max="16384" width="9.125" style="62" customWidth="1"/>
  </cols>
  <sheetData>
    <row r="1" spans="1:4" ht="12" hidden="1">
      <c r="A1" s="61">
        <v>2023</v>
      </c>
      <c r="B1" s="61"/>
      <c r="C1" s="61"/>
      <c r="D1" s="61"/>
    </row>
    <row r="2" spans="1:4" ht="11.25" hidden="1">
      <c r="A2" s="63"/>
      <c r="B2" s="64"/>
      <c r="C2" s="64"/>
      <c r="D2" s="64"/>
    </row>
    <row r="3" spans="1:4" ht="11.25" hidden="1">
      <c r="A3" s="65"/>
      <c r="B3" s="66"/>
      <c r="C3" s="66"/>
      <c r="D3" s="66"/>
    </row>
    <row r="4" spans="1:4" ht="11.25" hidden="1">
      <c r="A4" s="67"/>
      <c r="B4" s="68"/>
      <c r="C4" s="68"/>
      <c r="D4" s="68"/>
    </row>
    <row r="5" spans="1:4" ht="11.25" hidden="1">
      <c r="A5" s="65"/>
      <c r="B5" s="66"/>
      <c r="C5" s="66"/>
      <c r="D5" s="66"/>
    </row>
    <row r="6" spans="1:4" ht="11.25" hidden="1">
      <c r="A6" s="69"/>
      <c r="B6" s="68"/>
      <c r="C6" s="68"/>
      <c r="D6" s="68"/>
    </row>
    <row r="7" spans="1:4" ht="11.25" hidden="1">
      <c r="A7" s="70"/>
      <c r="B7" s="71"/>
      <c r="C7" s="71"/>
      <c r="D7" s="71"/>
    </row>
    <row r="8" spans="1:4" ht="11.25" hidden="1">
      <c r="A8" s="72"/>
      <c r="B8" s="71"/>
      <c r="C8" s="71"/>
      <c r="D8" s="71"/>
    </row>
    <row r="9" spans="1:4" ht="11.25" hidden="1">
      <c r="A9" s="70"/>
      <c r="B9" s="71"/>
      <c r="C9" s="71"/>
      <c r="D9" s="71"/>
    </row>
    <row r="10" spans="1:4" ht="11.25" hidden="1">
      <c r="A10" s="73"/>
      <c r="B10" s="71"/>
      <c r="C10" s="71"/>
      <c r="D10" s="71"/>
    </row>
    <row r="11" spans="1:4" ht="11.25" hidden="1">
      <c r="A11" s="70"/>
      <c r="B11" s="71"/>
      <c r="C11" s="71"/>
      <c r="D11" s="71"/>
    </row>
    <row r="12" spans="1:4" ht="11.25" hidden="1">
      <c r="A12" s="74"/>
      <c r="B12" s="75"/>
      <c r="C12" s="75"/>
      <c r="D12" s="75"/>
    </row>
    <row r="13" spans="3:4" ht="11.25" hidden="1">
      <c r="C13" s="76"/>
      <c r="D13" s="76"/>
    </row>
    <row r="14" spans="1:4" ht="11.25" hidden="1">
      <c r="A14" s="77"/>
      <c r="B14" s="78"/>
      <c r="C14" s="78"/>
      <c r="D14" s="78"/>
    </row>
    <row r="15" spans="1:4" ht="25.5" customHeight="1">
      <c r="A15" s="142" t="s">
        <v>128</v>
      </c>
      <c r="B15" s="142"/>
      <c r="C15" s="142"/>
      <c r="D15" s="142"/>
    </row>
    <row r="16" spans="1:4" ht="12">
      <c r="A16" s="61"/>
      <c r="B16" s="61"/>
      <c r="C16" s="61"/>
      <c r="D16" s="79" t="s">
        <v>109</v>
      </c>
    </row>
    <row r="17" spans="1:4" ht="12.75" customHeight="1">
      <c r="A17" s="143" t="s">
        <v>110</v>
      </c>
      <c r="B17" s="80">
        <v>2024</v>
      </c>
      <c r="C17" s="80">
        <v>2025</v>
      </c>
      <c r="D17" s="81">
        <v>2026</v>
      </c>
    </row>
    <row r="18" spans="1:4" ht="25.5" customHeight="1">
      <c r="A18" s="144"/>
      <c r="B18" s="82" t="s">
        <v>111</v>
      </c>
      <c r="C18" s="82" t="s">
        <v>111</v>
      </c>
      <c r="D18" s="82" t="s">
        <v>111</v>
      </c>
    </row>
    <row r="19" spans="1:4" ht="18" customHeight="1">
      <c r="A19" s="63" t="s">
        <v>112</v>
      </c>
      <c r="B19" s="64">
        <v>2052200</v>
      </c>
      <c r="C19" s="64">
        <v>2360300</v>
      </c>
      <c r="D19" s="64">
        <v>2360300</v>
      </c>
    </row>
    <row r="21" spans="1:4" ht="18" customHeight="1">
      <c r="A21" s="63" t="s">
        <v>113</v>
      </c>
      <c r="B21" s="64">
        <v>2052200</v>
      </c>
      <c r="C21" s="64">
        <v>2360300</v>
      </c>
      <c r="D21" s="64">
        <v>2360300</v>
      </c>
    </row>
    <row r="22" spans="1:4" ht="24" customHeight="1">
      <c r="A22" s="63" t="s">
        <v>114</v>
      </c>
      <c r="B22" s="64">
        <v>2052200</v>
      </c>
      <c r="C22" s="64">
        <v>2360300</v>
      </c>
      <c r="D22" s="64">
        <v>2360300</v>
      </c>
    </row>
    <row r="23" spans="1:4" ht="18" customHeight="1">
      <c r="A23" s="63" t="s">
        <v>115</v>
      </c>
      <c r="B23" s="64">
        <v>2052200</v>
      </c>
      <c r="C23" s="64">
        <v>2360300</v>
      </c>
      <c r="D23" s="64">
        <v>2360300</v>
      </c>
    </row>
    <row r="24" spans="1:4" ht="18" customHeight="1">
      <c r="A24" s="63" t="s">
        <v>115</v>
      </c>
      <c r="B24" s="64">
        <v>2052200</v>
      </c>
      <c r="C24" s="64">
        <v>2360300</v>
      </c>
      <c r="D24" s="64">
        <v>2360300</v>
      </c>
    </row>
    <row r="25" ht="11.25">
      <c r="A25" s="73"/>
    </row>
    <row r="26" spans="1:4" ht="18" customHeight="1">
      <c r="A26" s="67" t="s">
        <v>116</v>
      </c>
      <c r="B26" s="68">
        <v>2052200</v>
      </c>
      <c r="C26" s="68">
        <v>2360300</v>
      </c>
      <c r="D26" s="68">
        <v>2360300</v>
      </c>
    </row>
    <row r="27" spans="1:4" ht="18" customHeight="1">
      <c r="A27" s="69" t="s">
        <v>117</v>
      </c>
      <c r="B27" s="68">
        <v>2052200</v>
      </c>
      <c r="C27" s="68">
        <v>2360300</v>
      </c>
      <c r="D27" s="68">
        <v>2360300</v>
      </c>
    </row>
    <row r="28" spans="1:4" ht="18" customHeight="1">
      <c r="A28" s="72" t="s">
        <v>118</v>
      </c>
      <c r="B28" s="71">
        <v>151000</v>
      </c>
      <c r="C28" s="71">
        <v>173000</v>
      </c>
      <c r="D28" s="71">
        <v>173000</v>
      </c>
    </row>
    <row r="29" spans="1:4" ht="18" customHeight="1">
      <c r="A29" s="72" t="s">
        <v>119</v>
      </c>
      <c r="B29" s="71">
        <v>675000</v>
      </c>
      <c r="C29" s="71">
        <v>777000</v>
      </c>
      <c r="D29" s="71">
        <v>777000</v>
      </c>
    </row>
    <row r="30" spans="1:4" ht="18" customHeight="1">
      <c r="A30" s="72" t="s">
        <v>120</v>
      </c>
      <c r="B30" s="71">
        <v>855000</v>
      </c>
      <c r="C30" s="71">
        <v>984000</v>
      </c>
      <c r="D30" s="71">
        <v>984000</v>
      </c>
    </row>
    <row r="31" spans="1:4" ht="18" customHeight="1">
      <c r="A31" s="72" t="s">
        <v>121</v>
      </c>
      <c r="B31" s="71">
        <v>0</v>
      </c>
      <c r="C31" s="71">
        <v>0</v>
      </c>
      <c r="D31" s="71">
        <v>0</v>
      </c>
    </row>
    <row r="32" spans="1:4" ht="18" customHeight="1">
      <c r="A32" s="72" t="s">
        <v>122</v>
      </c>
      <c r="B32" s="71">
        <v>50000</v>
      </c>
      <c r="C32" s="71">
        <v>57000</v>
      </c>
      <c r="D32" s="71">
        <v>57000</v>
      </c>
    </row>
    <row r="33" spans="1:4" ht="18" customHeight="1">
      <c r="A33" s="72" t="s">
        <v>123</v>
      </c>
      <c r="B33" s="71">
        <v>0</v>
      </c>
      <c r="C33" s="71">
        <v>0</v>
      </c>
      <c r="D33" s="71">
        <v>0</v>
      </c>
    </row>
    <row r="34" spans="1:4" ht="18" customHeight="1">
      <c r="A34" s="72" t="s">
        <v>124</v>
      </c>
      <c r="B34" s="71">
        <v>34200</v>
      </c>
      <c r="C34" s="71">
        <v>39300</v>
      </c>
      <c r="D34" s="71">
        <v>39300</v>
      </c>
    </row>
    <row r="35" spans="1:4" ht="18" customHeight="1">
      <c r="A35" s="72" t="s">
        <v>125</v>
      </c>
      <c r="B35" s="71">
        <v>172000</v>
      </c>
      <c r="C35" s="71">
        <v>198000</v>
      </c>
      <c r="D35" s="71">
        <v>198000</v>
      </c>
    </row>
    <row r="36" spans="1:4" ht="18" customHeight="1">
      <c r="A36" s="72" t="s">
        <v>126</v>
      </c>
      <c r="B36" s="71">
        <v>114000</v>
      </c>
      <c r="C36" s="71">
        <v>131000</v>
      </c>
      <c r="D36" s="71">
        <v>131000</v>
      </c>
    </row>
    <row r="37" spans="1:4" ht="18" customHeight="1">
      <c r="A37" s="74" t="s">
        <v>127</v>
      </c>
      <c r="B37" s="75">
        <v>1000</v>
      </c>
      <c r="C37" s="75">
        <v>1000</v>
      </c>
      <c r="D37" s="75">
        <v>1000</v>
      </c>
    </row>
    <row r="38" ht="11.25">
      <c r="A38" s="73"/>
    </row>
  </sheetData>
  <sheetProtection/>
  <mergeCells count="2">
    <mergeCell ref="A15:D15"/>
    <mergeCell ref="A17:A18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17"/>
  <sheetViews>
    <sheetView view="pageBreakPreview" zoomScale="160" zoomScaleSheetLayoutView="160" zoomScalePageLayoutView="0" workbookViewId="0" topLeftCell="A1">
      <selection activeCell="K10" sqref="K10"/>
    </sheetView>
  </sheetViews>
  <sheetFormatPr defaultColWidth="9.00390625" defaultRowHeight="12.75"/>
  <cols>
    <col min="1" max="1" width="16.625" style="15" customWidth="1"/>
    <col min="2" max="2" width="8.75390625" style="15" customWidth="1"/>
    <col min="3" max="3" width="12.00390625" style="15" customWidth="1"/>
    <col min="4" max="4" width="9.125" style="15" customWidth="1"/>
    <col min="5" max="5" width="12.00390625" style="15" customWidth="1"/>
    <col min="6" max="6" width="14.875" style="15" customWidth="1"/>
    <col min="7" max="16384" width="9.125" style="15" customWidth="1"/>
  </cols>
  <sheetData>
    <row r="3" spans="1:6" ht="18.75">
      <c r="A3" s="151" t="s">
        <v>51</v>
      </c>
      <c r="B3" s="151"/>
      <c r="C3" s="151"/>
      <c r="D3" s="151"/>
      <c r="E3" s="151"/>
      <c r="F3" s="151"/>
    </row>
    <row r="5" spans="1:5" ht="15.75">
      <c r="A5" s="16" t="s">
        <v>34</v>
      </c>
      <c r="B5" s="152"/>
      <c r="C5" s="152"/>
      <c r="D5" s="152"/>
      <c r="E5" s="152"/>
    </row>
    <row r="6" spans="1:6" ht="32.25" customHeight="1">
      <c r="A6" s="150"/>
      <c r="B6" s="150" t="s">
        <v>0</v>
      </c>
      <c r="C6" s="150"/>
      <c r="D6" s="150" t="s">
        <v>5</v>
      </c>
      <c r="E6" s="150"/>
      <c r="F6" s="17" t="s">
        <v>42</v>
      </c>
    </row>
    <row r="7" spans="1:6" ht="47.25">
      <c r="A7" s="150"/>
      <c r="B7" s="17" t="s">
        <v>52</v>
      </c>
      <c r="C7" s="17" t="s">
        <v>53</v>
      </c>
      <c r="D7" s="17" t="s">
        <v>52</v>
      </c>
      <c r="E7" s="17" t="s">
        <v>53</v>
      </c>
      <c r="F7" s="17" t="s">
        <v>54</v>
      </c>
    </row>
    <row r="8" spans="1:6" ht="15.75">
      <c r="A8" s="18" t="s">
        <v>55</v>
      </c>
      <c r="B8" s="18">
        <v>5</v>
      </c>
      <c r="C8" s="20">
        <v>300</v>
      </c>
      <c r="D8" s="18">
        <v>6</v>
      </c>
      <c r="E8" s="20">
        <v>300</v>
      </c>
      <c r="F8" s="18">
        <f>+B8+D8</f>
        <v>11</v>
      </c>
    </row>
    <row r="9" spans="1:6" ht="15.75">
      <c r="A9" s="18" t="s">
        <v>55</v>
      </c>
      <c r="B9" s="18">
        <v>6</v>
      </c>
      <c r="C9" s="20">
        <v>600</v>
      </c>
      <c r="D9" s="18">
        <v>8</v>
      </c>
      <c r="E9" s="20">
        <v>600</v>
      </c>
      <c r="F9" s="18">
        <f aca="true" t="shared" si="0" ref="F9:F16">+B9+D9</f>
        <v>14</v>
      </c>
    </row>
    <row r="10" spans="1:6" ht="15.75">
      <c r="A10" s="18" t="s">
        <v>55</v>
      </c>
      <c r="B10" s="18"/>
      <c r="C10" s="20">
        <v>900</v>
      </c>
      <c r="D10" s="18"/>
      <c r="E10" s="20">
        <v>900</v>
      </c>
      <c r="F10" s="18">
        <f t="shared" si="0"/>
        <v>0</v>
      </c>
    </row>
    <row r="11" spans="1:6" ht="15.75">
      <c r="A11" s="18" t="s">
        <v>55</v>
      </c>
      <c r="B11" s="18"/>
      <c r="C11" s="20">
        <v>1200</v>
      </c>
      <c r="D11" s="18"/>
      <c r="E11" s="20">
        <v>1200</v>
      </c>
      <c r="F11" s="18">
        <f t="shared" si="0"/>
        <v>0</v>
      </c>
    </row>
    <row r="12" spans="1:6" ht="15.75">
      <c r="A12" s="18" t="s">
        <v>55</v>
      </c>
      <c r="B12" s="18">
        <v>5</v>
      </c>
      <c r="C12" s="20">
        <v>1500</v>
      </c>
      <c r="D12" s="18"/>
      <c r="E12" s="20">
        <v>1500</v>
      </c>
      <c r="F12" s="18">
        <f t="shared" si="0"/>
        <v>5</v>
      </c>
    </row>
    <row r="13" spans="1:6" ht="15.75">
      <c r="A13" s="18" t="s">
        <v>55</v>
      </c>
      <c r="B13" s="18"/>
      <c r="C13" s="20">
        <v>1800</v>
      </c>
      <c r="D13" s="18"/>
      <c r="E13" s="20">
        <v>1800</v>
      </c>
      <c r="F13" s="18">
        <f t="shared" si="0"/>
        <v>0</v>
      </c>
    </row>
    <row r="14" spans="1:6" ht="15.75">
      <c r="A14" s="18" t="s">
        <v>55</v>
      </c>
      <c r="B14" s="18"/>
      <c r="C14" s="20">
        <v>2100</v>
      </c>
      <c r="D14" s="18"/>
      <c r="E14" s="20">
        <v>2100</v>
      </c>
      <c r="F14" s="18">
        <f t="shared" si="0"/>
        <v>0</v>
      </c>
    </row>
    <row r="15" spans="1:6" ht="15.75">
      <c r="A15" s="18" t="s">
        <v>55</v>
      </c>
      <c r="B15" s="18"/>
      <c r="C15" s="20">
        <v>2400</v>
      </c>
      <c r="D15" s="18"/>
      <c r="E15" s="20">
        <v>2400</v>
      </c>
      <c r="F15" s="18">
        <f t="shared" si="0"/>
        <v>0</v>
      </c>
    </row>
    <row r="16" spans="1:6" ht="15.75">
      <c r="A16" s="18" t="s">
        <v>55</v>
      </c>
      <c r="B16" s="18"/>
      <c r="C16" s="20">
        <v>2700</v>
      </c>
      <c r="D16" s="18"/>
      <c r="E16" s="20">
        <v>2700</v>
      </c>
      <c r="F16" s="18">
        <f t="shared" si="0"/>
        <v>0</v>
      </c>
    </row>
    <row r="17" spans="1:6" ht="15.75">
      <c r="A17" s="18" t="s">
        <v>42</v>
      </c>
      <c r="B17" s="18">
        <f>SUM(B8:B16)</f>
        <v>16</v>
      </c>
      <c r="C17" s="20">
        <f>SUM(C8:C16)</f>
        <v>13500</v>
      </c>
      <c r="D17" s="18">
        <f>SUM(D8:D16)</f>
        <v>14</v>
      </c>
      <c r="E17" s="20">
        <f>SUM(E8:E16)</f>
        <v>13500</v>
      </c>
      <c r="F17" s="18">
        <f>SUM(F8:F16)</f>
        <v>30</v>
      </c>
    </row>
  </sheetData>
  <sheetProtection/>
  <mergeCells count="5">
    <mergeCell ref="A3:F3"/>
    <mergeCell ref="B5:E5"/>
    <mergeCell ref="A6:A7"/>
    <mergeCell ref="B6:C6"/>
    <mergeCell ref="D6:E6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AB16"/>
  <sheetViews>
    <sheetView view="pageBreakPreview" zoomScale="96" zoomScaleSheetLayoutView="96" zoomScalePageLayoutView="0" workbookViewId="0" topLeftCell="A1">
      <selection activeCell="Q31" sqref="Q31"/>
    </sheetView>
  </sheetViews>
  <sheetFormatPr defaultColWidth="9.00390625" defaultRowHeight="12.75"/>
  <cols>
    <col min="1" max="1" width="4.125" style="15" customWidth="1"/>
    <col min="2" max="2" width="16.375" style="15" customWidth="1"/>
    <col min="3" max="3" width="8.75390625" style="15" customWidth="1"/>
    <col min="4" max="14" width="9.125" style="15" customWidth="1"/>
    <col min="15" max="16" width="10.00390625" style="15" customWidth="1"/>
    <col min="17" max="17" width="9.125" style="15" customWidth="1"/>
    <col min="18" max="18" width="10.375" style="15" customWidth="1"/>
    <col min="19" max="26" width="9.125" style="15" customWidth="1"/>
    <col min="27" max="27" width="12.125" style="15" customWidth="1"/>
    <col min="28" max="28" width="12.00390625" style="15" customWidth="1"/>
    <col min="29" max="16384" width="9.125" style="15" customWidth="1"/>
  </cols>
  <sheetData>
    <row r="3" spans="2:28" ht="18.75">
      <c r="B3" s="151" t="s">
        <v>56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5" spans="2:8" ht="15.75">
      <c r="B5" s="16" t="s">
        <v>34</v>
      </c>
      <c r="C5" s="152"/>
      <c r="D5" s="152"/>
      <c r="E5" s="152"/>
      <c r="F5" s="152"/>
      <c r="G5" s="152"/>
      <c r="H5" s="152"/>
    </row>
    <row r="6" spans="2:28" ht="47.25" customHeight="1">
      <c r="B6" s="150" t="s">
        <v>35</v>
      </c>
      <c r="C6" s="150" t="s">
        <v>0</v>
      </c>
      <c r="D6" s="150"/>
      <c r="E6" s="150" t="s">
        <v>1</v>
      </c>
      <c r="F6" s="150"/>
      <c r="G6" s="150" t="s">
        <v>2</v>
      </c>
      <c r="H6" s="150"/>
      <c r="I6" s="150" t="s">
        <v>3</v>
      </c>
      <c r="J6" s="150"/>
      <c r="K6" s="150" t="s">
        <v>4</v>
      </c>
      <c r="L6" s="150"/>
      <c r="M6" s="150" t="s">
        <v>5</v>
      </c>
      <c r="N6" s="150"/>
      <c r="O6" s="150" t="s">
        <v>57</v>
      </c>
      <c r="P6" s="150"/>
      <c r="Q6" s="150" t="s">
        <v>58</v>
      </c>
      <c r="R6" s="150"/>
      <c r="S6" s="150" t="s">
        <v>59</v>
      </c>
      <c r="T6" s="150"/>
      <c r="U6" s="150" t="s">
        <v>60</v>
      </c>
      <c r="V6" s="150"/>
      <c r="W6" s="150" t="s">
        <v>61</v>
      </c>
      <c r="X6" s="150"/>
      <c r="Y6" s="150" t="s">
        <v>62</v>
      </c>
      <c r="Z6" s="150"/>
      <c r="AA6" s="150" t="s">
        <v>42</v>
      </c>
      <c r="AB6" s="150"/>
    </row>
    <row r="7" spans="2:28" ht="63">
      <c r="B7" s="150"/>
      <c r="C7" s="17" t="s">
        <v>43</v>
      </c>
      <c r="D7" s="17" t="s">
        <v>44</v>
      </c>
      <c r="E7" s="17" t="s">
        <v>43</v>
      </c>
      <c r="F7" s="17" t="s">
        <v>44</v>
      </c>
      <c r="G7" s="17" t="s">
        <v>43</v>
      </c>
      <c r="H7" s="17" t="s">
        <v>44</v>
      </c>
      <c r="I7" s="17" t="s">
        <v>43</v>
      </c>
      <c r="J7" s="17" t="s">
        <v>44</v>
      </c>
      <c r="K7" s="17" t="s">
        <v>43</v>
      </c>
      <c r="L7" s="17" t="s">
        <v>44</v>
      </c>
      <c r="M7" s="17" t="s">
        <v>43</v>
      </c>
      <c r="N7" s="17" t="s">
        <v>44</v>
      </c>
      <c r="O7" s="17" t="s">
        <v>43</v>
      </c>
      <c r="P7" s="17" t="s">
        <v>44</v>
      </c>
      <c r="Q7" s="17" t="s">
        <v>43</v>
      </c>
      <c r="R7" s="17" t="s">
        <v>44</v>
      </c>
      <c r="S7" s="17" t="s">
        <v>43</v>
      </c>
      <c r="T7" s="17" t="s">
        <v>44</v>
      </c>
      <c r="U7" s="17" t="s">
        <v>43</v>
      </c>
      <c r="V7" s="17" t="s">
        <v>44</v>
      </c>
      <c r="W7" s="17" t="s">
        <v>43</v>
      </c>
      <c r="X7" s="17" t="s">
        <v>44</v>
      </c>
      <c r="Y7" s="17" t="s">
        <v>43</v>
      </c>
      <c r="Z7" s="17" t="s">
        <v>44</v>
      </c>
      <c r="AA7" s="17" t="s">
        <v>45</v>
      </c>
      <c r="AB7" s="17" t="s">
        <v>46</v>
      </c>
    </row>
    <row r="8" spans="2:28" ht="15.75">
      <c r="B8" s="18" t="s">
        <v>47</v>
      </c>
      <c r="C8" s="18">
        <v>13</v>
      </c>
      <c r="D8" s="18">
        <v>130</v>
      </c>
      <c r="E8" s="18">
        <v>11</v>
      </c>
      <c r="F8" s="18">
        <v>220</v>
      </c>
      <c r="G8" s="18">
        <v>12</v>
      </c>
      <c r="H8" s="18">
        <v>240</v>
      </c>
      <c r="I8" s="18">
        <v>12</v>
      </c>
      <c r="J8" s="18">
        <v>240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>
        <f>+D8+F8+H8+J8+L8+N8+P8+R8+T8+V8+X8+Z8</f>
        <v>830</v>
      </c>
    </row>
    <row r="9" spans="2:28" ht="15.75">
      <c r="B9" s="18" t="s">
        <v>48</v>
      </c>
      <c r="C9" s="18">
        <v>3</v>
      </c>
      <c r="D9" s="18">
        <v>15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>
        <f>+D9+F9+H9+J9+L9+N9+P9+R9+T9+V9+X9+Z9</f>
        <v>15</v>
      </c>
    </row>
    <row r="10" spans="2:28" ht="15.75">
      <c r="B10" s="18" t="s">
        <v>49</v>
      </c>
      <c r="C10" s="18">
        <v>1</v>
      </c>
      <c r="D10" s="18">
        <v>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>
        <f>+D10+F10+H10+J10+L10+N10+P10+R10+T10+V10+X10+Z10</f>
        <v>2</v>
      </c>
    </row>
    <row r="11" spans="2:28" ht="15.75">
      <c r="B11" s="18" t="s">
        <v>50</v>
      </c>
      <c r="C11" s="18">
        <v>3</v>
      </c>
      <c r="D11" s="18">
        <v>6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>
        <f>+D11+F11+H11+J11+L11+N11+P11+R11+T11+V11+X11+Z11</f>
        <v>6</v>
      </c>
    </row>
    <row r="12" spans="2:28" ht="15.7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2:28" ht="15.75">
      <c r="B13" s="18" t="s">
        <v>42</v>
      </c>
      <c r="C13" s="18">
        <f>SUM(C8:C12)</f>
        <v>20</v>
      </c>
      <c r="D13" s="18">
        <f aca="true" t="shared" si="0" ref="D13:AB13">SUM(D8:D12)</f>
        <v>153</v>
      </c>
      <c r="E13" s="18">
        <f t="shared" si="0"/>
        <v>11</v>
      </c>
      <c r="F13" s="18">
        <f t="shared" si="0"/>
        <v>220</v>
      </c>
      <c r="G13" s="18">
        <f t="shared" si="0"/>
        <v>12</v>
      </c>
      <c r="H13" s="18">
        <f t="shared" si="0"/>
        <v>240</v>
      </c>
      <c r="I13" s="18">
        <f t="shared" si="0"/>
        <v>12</v>
      </c>
      <c r="J13" s="18">
        <f t="shared" si="0"/>
        <v>240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8">
        <f t="shared" si="0"/>
        <v>0</v>
      </c>
      <c r="R13" s="18">
        <f t="shared" si="0"/>
        <v>0</v>
      </c>
      <c r="S13" s="18">
        <f t="shared" si="0"/>
        <v>0</v>
      </c>
      <c r="T13" s="18">
        <f t="shared" si="0"/>
        <v>0</v>
      </c>
      <c r="U13" s="18">
        <f t="shared" si="0"/>
        <v>0</v>
      </c>
      <c r="V13" s="18">
        <f t="shared" si="0"/>
        <v>0</v>
      </c>
      <c r="W13" s="18">
        <f t="shared" si="0"/>
        <v>0</v>
      </c>
      <c r="X13" s="18">
        <f t="shared" si="0"/>
        <v>0</v>
      </c>
      <c r="Y13" s="18">
        <f t="shared" si="0"/>
        <v>0</v>
      </c>
      <c r="Z13" s="18">
        <f t="shared" si="0"/>
        <v>0</v>
      </c>
      <c r="AA13" s="18">
        <f t="shared" si="0"/>
        <v>0</v>
      </c>
      <c r="AB13" s="18">
        <f t="shared" si="0"/>
        <v>853</v>
      </c>
    </row>
    <row r="16" ht="15.75">
      <c r="B16" s="19" t="s">
        <v>63</v>
      </c>
    </row>
  </sheetData>
  <sheetProtection/>
  <mergeCells count="16">
    <mergeCell ref="B3:AB3"/>
    <mergeCell ref="C5:H5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</mergeCells>
  <printOptions/>
  <pageMargins left="0.7" right="0.7" top="0.75" bottom="0.75" header="0.3" footer="0.3"/>
  <pageSetup horizontalDpi="600" verticalDpi="600" orientation="portrait" scale="3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F19"/>
  <sheetViews>
    <sheetView view="pageBreakPreview" zoomScale="106" zoomScaleSheetLayoutView="106" zoomScalePageLayoutView="0" workbookViewId="0" topLeftCell="A1">
      <selection activeCell="K12" sqref="K12"/>
    </sheetView>
  </sheetViews>
  <sheetFormatPr defaultColWidth="9.00390625" defaultRowHeight="12.75"/>
  <cols>
    <col min="1" max="1" width="16.625" style="15" customWidth="1"/>
    <col min="2" max="2" width="8.75390625" style="15" customWidth="1"/>
    <col min="3" max="3" width="12.00390625" style="15" customWidth="1"/>
    <col min="4" max="4" width="9.125" style="15" customWidth="1"/>
    <col min="5" max="5" width="12.00390625" style="15" customWidth="1"/>
    <col min="6" max="6" width="14.875" style="15" customWidth="1"/>
    <col min="7" max="16384" width="9.125" style="15" customWidth="1"/>
  </cols>
  <sheetData>
    <row r="5" spans="1:6" ht="18.75">
      <c r="A5" s="151" t="s">
        <v>64</v>
      </c>
      <c r="B5" s="151"/>
      <c r="C5" s="151"/>
      <c r="D5" s="151"/>
      <c r="E5" s="151"/>
      <c r="F5" s="151"/>
    </row>
    <row r="7" spans="1:5" ht="15.75">
      <c r="A7" s="16" t="s">
        <v>34</v>
      </c>
      <c r="B7" s="152"/>
      <c r="C7" s="152"/>
      <c r="D7" s="152"/>
      <c r="E7" s="152"/>
    </row>
    <row r="8" spans="1:6" ht="32.25" customHeight="1">
      <c r="A8" s="150"/>
      <c r="B8" s="150" t="s">
        <v>0</v>
      </c>
      <c r="C8" s="150"/>
      <c r="D8" s="150" t="s">
        <v>5</v>
      </c>
      <c r="E8" s="150"/>
      <c r="F8" s="17" t="s">
        <v>42</v>
      </c>
    </row>
    <row r="9" spans="1:6" ht="47.25">
      <c r="A9" s="150"/>
      <c r="B9" s="17" t="s">
        <v>52</v>
      </c>
      <c r="C9" s="17" t="s">
        <v>53</v>
      </c>
      <c r="D9" s="17" t="s">
        <v>52</v>
      </c>
      <c r="E9" s="17" t="s">
        <v>53</v>
      </c>
      <c r="F9" s="17" t="s">
        <v>54</v>
      </c>
    </row>
    <row r="10" spans="1:6" ht="15.75">
      <c r="A10" s="18" t="s">
        <v>55</v>
      </c>
      <c r="B10" s="18">
        <v>15</v>
      </c>
      <c r="C10" s="20">
        <v>300</v>
      </c>
      <c r="D10" s="18">
        <v>20</v>
      </c>
      <c r="E10" s="20">
        <v>300</v>
      </c>
      <c r="F10" s="18">
        <f>+B10+D10</f>
        <v>35</v>
      </c>
    </row>
    <row r="11" spans="1:6" ht="15.75">
      <c r="A11" s="18" t="s">
        <v>55</v>
      </c>
      <c r="B11" s="18">
        <v>10</v>
      </c>
      <c r="C11" s="20">
        <v>600</v>
      </c>
      <c r="D11" s="18">
        <v>10</v>
      </c>
      <c r="E11" s="20">
        <v>600</v>
      </c>
      <c r="F11" s="18">
        <f aca="true" t="shared" si="0" ref="F11:F18">+B11+D11</f>
        <v>20</v>
      </c>
    </row>
    <row r="12" spans="1:6" ht="15.75">
      <c r="A12" s="18" t="s">
        <v>55</v>
      </c>
      <c r="B12" s="18"/>
      <c r="C12" s="20">
        <v>900</v>
      </c>
      <c r="D12" s="18"/>
      <c r="E12" s="20">
        <v>900</v>
      </c>
      <c r="F12" s="18">
        <f t="shared" si="0"/>
        <v>0</v>
      </c>
    </row>
    <row r="13" spans="1:6" ht="15.75">
      <c r="A13" s="18" t="s">
        <v>55</v>
      </c>
      <c r="B13" s="18"/>
      <c r="C13" s="20">
        <v>1200</v>
      </c>
      <c r="D13" s="18"/>
      <c r="E13" s="20">
        <v>1200</v>
      </c>
      <c r="F13" s="18">
        <f t="shared" si="0"/>
        <v>0</v>
      </c>
    </row>
    <row r="14" spans="1:6" ht="15.75">
      <c r="A14" s="18" t="s">
        <v>55</v>
      </c>
      <c r="B14" s="18"/>
      <c r="C14" s="20">
        <v>1500</v>
      </c>
      <c r="D14" s="18"/>
      <c r="E14" s="20">
        <v>1500</v>
      </c>
      <c r="F14" s="18">
        <f t="shared" si="0"/>
        <v>0</v>
      </c>
    </row>
    <row r="15" spans="1:6" ht="15.75">
      <c r="A15" s="18" t="s">
        <v>55</v>
      </c>
      <c r="B15" s="18"/>
      <c r="C15" s="20">
        <v>1800</v>
      </c>
      <c r="D15" s="18"/>
      <c r="E15" s="20">
        <v>1800</v>
      </c>
      <c r="F15" s="18">
        <f t="shared" si="0"/>
        <v>0</v>
      </c>
    </row>
    <row r="16" spans="1:6" ht="15.75">
      <c r="A16" s="18" t="s">
        <v>55</v>
      </c>
      <c r="B16" s="18"/>
      <c r="C16" s="20">
        <v>2100</v>
      </c>
      <c r="D16" s="18"/>
      <c r="E16" s="20">
        <v>2100</v>
      </c>
      <c r="F16" s="18">
        <f t="shared" si="0"/>
        <v>0</v>
      </c>
    </row>
    <row r="17" spans="1:6" ht="15.75">
      <c r="A17" s="18" t="s">
        <v>55</v>
      </c>
      <c r="B17" s="18"/>
      <c r="C17" s="20">
        <v>2400</v>
      </c>
      <c r="D17" s="18"/>
      <c r="E17" s="20">
        <v>2400</v>
      </c>
      <c r="F17" s="18">
        <f t="shared" si="0"/>
        <v>0</v>
      </c>
    </row>
    <row r="18" spans="1:6" ht="15.75">
      <c r="A18" s="18" t="s">
        <v>55</v>
      </c>
      <c r="B18" s="18"/>
      <c r="C18" s="20">
        <v>2700</v>
      </c>
      <c r="D18" s="18"/>
      <c r="E18" s="20">
        <v>2700</v>
      </c>
      <c r="F18" s="18">
        <f t="shared" si="0"/>
        <v>0</v>
      </c>
    </row>
    <row r="19" spans="1:6" ht="15.75">
      <c r="A19" s="18" t="s">
        <v>42</v>
      </c>
      <c r="B19" s="18">
        <f>SUM(B10:B18)</f>
        <v>25</v>
      </c>
      <c r="C19" s="20">
        <f>SUM(C10:C18)</f>
        <v>13500</v>
      </c>
      <c r="D19" s="18">
        <f>SUM(D10:D18)</f>
        <v>30</v>
      </c>
      <c r="E19" s="20">
        <f>SUM(E10:E18)</f>
        <v>13500</v>
      </c>
      <c r="F19" s="18">
        <f>SUM(F10:F18)</f>
        <v>55</v>
      </c>
    </row>
  </sheetData>
  <sheetProtection/>
  <mergeCells count="5">
    <mergeCell ref="A5:F5"/>
    <mergeCell ref="B7:E7"/>
    <mergeCell ref="A8:A9"/>
    <mergeCell ref="B8:C8"/>
    <mergeCell ref="D8:E8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13"/>
  <sheetViews>
    <sheetView view="pageBreakPreview" zoomScale="112" zoomScaleSheetLayoutView="112" zoomScalePageLayoutView="0" workbookViewId="0" topLeftCell="A1">
      <selection activeCell="I24" sqref="I24"/>
    </sheetView>
  </sheetViews>
  <sheetFormatPr defaultColWidth="9.00390625" defaultRowHeight="12.75"/>
  <cols>
    <col min="1" max="1" width="5.25390625" style="0" customWidth="1"/>
    <col min="2" max="2" width="43.75390625" style="0" customWidth="1"/>
    <col min="3" max="4" width="12.125" style="0" customWidth="1"/>
    <col min="5" max="5" width="14.75390625" style="0" customWidth="1"/>
    <col min="6" max="7" width="12.125" style="0" customWidth="1"/>
    <col min="8" max="8" width="14.75390625" style="0" customWidth="1"/>
    <col min="9" max="9" width="14.75390625" style="0" bestFit="1" customWidth="1"/>
    <col min="10" max="10" width="13.125" style="0" customWidth="1"/>
    <col min="11" max="11" width="14.75390625" style="0" bestFit="1" customWidth="1"/>
    <col min="12" max="12" width="11.75390625" style="0" bestFit="1" customWidth="1"/>
  </cols>
  <sheetData>
    <row r="3" spans="1:11" ht="18">
      <c r="A3" s="153" t="s">
        <v>65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8">
      <c r="A4" s="153" t="s">
        <v>153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7" spans="3:11" ht="51.75" customHeight="1">
      <c r="C7" s="154" t="s">
        <v>66</v>
      </c>
      <c r="D7" s="154"/>
      <c r="E7" s="154"/>
      <c r="F7" s="154" t="s">
        <v>67</v>
      </c>
      <c r="G7" s="154"/>
      <c r="H7" s="154"/>
      <c r="I7" s="155" t="s">
        <v>68</v>
      </c>
      <c r="J7" s="155"/>
      <c r="K7" s="156" t="s">
        <v>69</v>
      </c>
    </row>
    <row r="8" spans="1:12" ht="51">
      <c r="A8" s="21" t="s">
        <v>7</v>
      </c>
      <c r="B8" s="21" t="s">
        <v>70</v>
      </c>
      <c r="C8" s="21" t="s">
        <v>71</v>
      </c>
      <c r="D8" s="21" t="s">
        <v>72</v>
      </c>
      <c r="E8" s="21" t="s">
        <v>6</v>
      </c>
      <c r="F8" s="21" t="s">
        <v>71</v>
      </c>
      <c r="G8" s="21" t="s">
        <v>72</v>
      </c>
      <c r="H8" s="21" t="s">
        <v>6</v>
      </c>
      <c r="I8" s="21" t="s">
        <v>73</v>
      </c>
      <c r="J8" s="21" t="s">
        <v>74</v>
      </c>
      <c r="K8" s="156"/>
      <c r="L8" s="22"/>
    </row>
    <row r="9" spans="1:13" ht="15">
      <c r="A9" s="2">
        <v>1</v>
      </c>
      <c r="B9" s="2"/>
      <c r="C9" s="5">
        <v>11</v>
      </c>
      <c r="D9" s="3">
        <v>632.5</v>
      </c>
      <c r="E9" s="3">
        <f>CEILING((C9*D9),500)</f>
        <v>7000</v>
      </c>
      <c r="F9" s="5">
        <v>11</v>
      </c>
      <c r="G9" s="3">
        <v>632.5</v>
      </c>
      <c r="H9" s="3">
        <f>CEILING((F9*G9),500)</f>
        <v>7000</v>
      </c>
      <c r="I9" s="3">
        <f>FLOOR((E9+H9)*0.1,500)</f>
        <v>1000</v>
      </c>
      <c r="J9" s="3">
        <f>FLOOR((E9+H9-I9)*30/100,500)</f>
        <v>3500</v>
      </c>
      <c r="K9" s="3">
        <f>((E9+H9-I9-J9))</f>
        <v>9500</v>
      </c>
      <c r="L9" s="23"/>
      <c r="M9" s="23"/>
    </row>
    <row r="10" spans="1:13" ht="15">
      <c r="A10" s="2"/>
      <c r="B10" s="2"/>
      <c r="C10" s="5"/>
      <c r="D10" s="3"/>
      <c r="E10" s="3"/>
      <c r="F10" s="3"/>
      <c r="G10" s="3"/>
      <c r="H10" s="3"/>
      <c r="I10" s="3"/>
      <c r="J10" s="3"/>
      <c r="K10" s="3"/>
      <c r="L10" s="23"/>
      <c r="M10" s="23"/>
    </row>
    <row r="11" spans="1:13" ht="15">
      <c r="A11" s="2"/>
      <c r="B11" s="2"/>
      <c r="C11" s="5"/>
      <c r="D11" s="3"/>
      <c r="E11" s="3"/>
      <c r="F11" s="3"/>
      <c r="G11" s="3"/>
      <c r="H11" s="3"/>
      <c r="I11" s="3"/>
      <c r="J11" s="3"/>
      <c r="K11" s="3"/>
      <c r="L11" s="23"/>
      <c r="M11" s="23"/>
    </row>
    <row r="12" spans="1:13" s="4" customFormat="1" ht="18">
      <c r="A12" s="24"/>
      <c r="B12" s="25" t="s">
        <v>75</v>
      </c>
      <c r="C12" s="26">
        <f>SUM(C9:C11)</f>
        <v>11</v>
      </c>
      <c r="D12" s="27"/>
      <c r="E12" s="27">
        <f>SUM(E9:E11)</f>
        <v>7000</v>
      </c>
      <c r="F12" s="27"/>
      <c r="G12" s="27"/>
      <c r="H12" s="27"/>
      <c r="I12" s="27">
        <f>SUM(I9:I11)</f>
        <v>1000</v>
      </c>
      <c r="J12" s="27">
        <f>SUM(J9:J11)</f>
        <v>3500</v>
      </c>
      <c r="K12" s="27">
        <f>SUM(K9:K11)</f>
        <v>9500</v>
      </c>
      <c r="M12" s="23"/>
    </row>
    <row r="13" spans="4:11" ht="12.75">
      <c r="D13" s="23"/>
      <c r="E13" s="23"/>
      <c r="F13" s="23"/>
      <c r="G13" s="23"/>
      <c r="H13" s="23"/>
      <c r="I13" s="23"/>
      <c r="J13" s="23"/>
      <c r="K13" s="23"/>
    </row>
  </sheetData>
  <sheetProtection/>
  <mergeCells count="6">
    <mergeCell ref="A3:K3"/>
    <mergeCell ref="A4:K4"/>
    <mergeCell ref="C7:E7"/>
    <mergeCell ref="F7:H7"/>
    <mergeCell ref="I7:J7"/>
    <mergeCell ref="K7:K8"/>
  </mergeCells>
  <printOptions/>
  <pageMargins left="0.7" right="0.7" top="0.75" bottom="0.75" header="0.3" footer="0.3"/>
  <pageSetup horizontalDpi="600" verticalDpi="600" orientation="portrait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M13"/>
  <sheetViews>
    <sheetView view="pageBreakPreview" zoomScale="124" zoomScaleSheetLayoutView="124" zoomScalePageLayoutView="0" workbookViewId="0" topLeftCell="A1">
      <selection activeCell="I27" sqref="I27"/>
    </sheetView>
  </sheetViews>
  <sheetFormatPr defaultColWidth="9.00390625" defaultRowHeight="12.75"/>
  <cols>
    <col min="1" max="1" width="5.25390625" style="0" customWidth="1"/>
    <col min="2" max="2" width="43.75390625" style="0" customWidth="1"/>
    <col min="3" max="4" width="12.125" style="0" customWidth="1"/>
    <col min="5" max="5" width="14.75390625" style="0" customWidth="1"/>
    <col min="6" max="7" width="12.125" style="0" customWidth="1"/>
    <col min="8" max="8" width="14.75390625" style="0" customWidth="1"/>
    <col min="9" max="9" width="14.75390625" style="0" bestFit="1" customWidth="1"/>
    <col min="10" max="10" width="13.125" style="0" customWidth="1"/>
    <col min="11" max="11" width="14.75390625" style="0" bestFit="1" customWidth="1"/>
    <col min="12" max="12" width="11.75390625" style="0" bestFit="1" customWidth="1"/>
  </cols>
  <sheetData>
    <row r="3" spans="1:11" ht="18">
      <c r="A3" s="153" t="s">
        <v>65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8">
      <c r="A4" s="153" t="s">
        <v>154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7" spans="3:11" ht="51.75" customHeight="1">
      <c r="C7" s="154" t="s">
        <v>66</v>
      </c>
      <c r="D7" s="154"/>
      <c r="E7" s="154"/>
      <c r="F7" s="154" t="s">
        <v>67</v>
      </c>
      <c r="G7" s="154"/>
      <c r="H7" s="154"/>
      <c r="I7" s="155" t="s">
        <v>68</v>
      </c>
      <c r="J7" s="155"/>
      <c r="K7" s="156" t="s">
        <v>69</v>
      </c>
    </row>
    <row r="8" spans="1:12" ht="51">
      <c r="A8" s="21" t="s">
        <v>7</v>
      </c>
      <c r="B8" s="21" t="s">
        <v>70</v>
      </c>
      <c r="C8" s="21" t="s">
        <v>71</v>
      </c>
      <c r="D8" s="21" t="s">
        <v>72</v>
      </c>
      <c r="E8" s="21" t="s">
        <v>6</v>
      </c>
      <c r="F8" s="21" t="s">
        <v>71</v>
      </c>
      <c r="G8" s="21" t="s">
        <v>72</v>
      </c>
      <c r="H8" s="21" t="s">
        <v>6</v>
      </c>
      <c r="I8" s="21" t="s">
        <v>73</v>
      </c>
      <c r="J8" s="21" t="s">
        <v>74</v>
      </c>
      <c r="K8" s="156"/>
      <c r="L8" s="22"/>
    </row>
    <row r="9" spans="1:13" ht="15">
      <c r="A9" s="2">
        <v>1</v>
      </c>
      <c r="B9" s="2"/>
      <c r="C9" s="5">
        <v>11</v>
      </c>
      <c r="D9" s="3">
        <v>632.5</v>
      </c>
      <c r="E9" s="3">
        <f>CEILING((C9*D9),500)</f>
        <v>7000</v>
      </c>
      <c r="F9" s="5">
        <v>11</v>
      </c>
      <c r="G9" s="3">
        <v>632.5</v>
      </c>
      <c r="H9" s="3">
        <f>CEILING((F9*G9),500)</f>
        <v>7000</v>
      </c>
      <c r="I9" s="3">
        <f>FLOOR((E9+H9)*0.1,500)</f>
        <v>1000</v>
      </c>
      <c r="J9" s="3">
        <f>FLOOR((E9+H9-I9)*30/100,500)</f>
        <v>3500</v>
      </c>
      <c r="K9" s="3">
        <f>((E9+H9-I9-J9))</f>
        <v>9500</v>
      </c>
      <c r="L9" s="23"/>
      <c r="M9" s="23"/>
    </row>
    <row r="10" spans="1:13" ht="15">
      <c r="A10" s="2"/>
      <c r="B10" s="2"/>
      <c r="C10" s="5"/>
      <c r="D10" s="3"/>
      <c r="E10" s="3"/>
      <c r="F10" s="3"/>
      <c r="G10" s="3"/>
      <c r="H10" s="3"/>
      <c r="I10" s="3"/>
      <c r="J10" s="3"/>
      <c r="K10" s="3"/>
      <c r="L10" s="23"/>
      <c r="M10" s="23"/>
    </row>
    <row r="11" spans="1:13" ht="15">
      <c r="A11" s="2"/>
      <c r="B11" s="2"/>
      <c r="C11" s="5"/>
      <c r="D11" s="3"/>
      <c r="E11" s="3"/>
      <c r="F11" s="3"/>
      <c r="G11" s="3"/>
      <c r="H11" s="3"/>
      <c r="I11" s="3"/>
      <c r="J11" s="3"/>
      <c r="K11" s="3"/>
      <c r="L11" s="23"/>
      <c r="M11" s="23"/>
    </row>
    <row r="12" spans="1:13" s="4" customFormat="1" ht="18">
      <c r="A12" s="24"/>
      <c r="B12" s="25" t="s">
        <v>75</v>
      </c>
      <c r="C12" s="26">
        <f>SUM(C9:C11)</f>
        <v>11</v>
      </c>
      <c r="D12" s="27"/>
      <c r="E12" s="27">
        <f>SUM(E9:E11)</f>
        <v>7000</v>
      </c>
      <c r="F12" s="27"/>
      <c r="G12" s="27"/>
      <c r="H12" s="27"/>
      <c r="I12" s="27">
        <f>SUM(I9:I11)</f>
        <v>1000</v>
      </c>
      <c r="J12" s="27">
        <f>SUM(J9:J11)</f>
        <v>3500</v>
      </c>
      <c r="K12" s="27">
        <f>SUM(K9:K11)</f>
        <v>9500</v>
      </c>
      <c r="M12" s="23"/>
    </row>
    <row r="13" spans="4:11" ht="12.75">
      <c r="D13" s="23"/>
      <c r="E13" s="23"/>
      <c r="F13" s="23"/>
      <c r="G13" s="23"/>
      <c r="H13" s="23"/>
      <c r="I13" s="23"/>
      <c r="J13" s="23"/>
      <c r="K13" s="23"/>
    </row>
  </sheetData>
  <sheetProtection/>
  <mergeCells count="6">
    <mergeCell ref="A3:K3"/>
    <mergeCell ref="A4:K4"/>
    <mergeCell ref="C7:E7"/>
    <mergeCell ref="F7:H7"/>
    <mergeCell ref="I7:J7"/>
    <mergeCell ref="K7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M13"/>
  <sheetViews>
    <sheetView view="pageBreakPreview" zoomScale="150" zoomScaleSheetLayoutView="150" zoomScalePageLayoutView="0" workbookViewId="0" topLeftCell="A1">
      <selection activeCell="G18" sqref="G18"/>
    </sheetView>
  </sheetViews>
  <sheetFormatPr defaultColWidth="9.00390625" defaultRowHeight="12.75"/>
  <cols>
    <col min="1" max="1" width="5.25390625" style="0" customWidth="1"/>
    <col min="2" max="2" width="43.75390625" style="0" customWidth="1"/>
    <col min="3" max="4" width="12.125" style="0" customWidth="1"/>
    <col min="5" max="5" width="14.75390625" style="0" customWidth="1"/>
    <col min="6" max="7" width="12.125" style="0" customWidth="1"/>
    <col min="8" max="8" width="14.75390625" style="0" customWidth="1"/>
    <col min="9" max="9" width="14.75390625" style="0" bestFit="1" customWidth="1"/>
    <col min="10" max="10" width="13.125" style="0" customWidth="1"/>
    <col min="11" max="11" width="14.75390625" style="0" bestFit="1" customWidth="1"/>
    <col min="12" max="12" width="11.75390625" style="0" bestFit="1" customWidth="1"/>
  </cols>
  <sheetData>
    <row r="3" spans="1:11" ht="18">
      <c r="A3" s="153" t="s">
        <v>65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8">
      <c r="A4" s="153" t="s">
        <v>155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7" spans="3:11" ht="51.75" customHeight="1">
      <c r="C7" s="154" t="s">
        <v>66</v>
      </c>
      <c r="D7" s="154"/>
      <c r="E7" s="154"/>
      <c r="F7" s="154" t="s">
        <v>67</v>
      </c>
      <c r="G7" s="154"/>
      <c r="H7" s="154"/>
      <c r="I7" s="155" t="s">
        <v>68</v>
      </c>
      <c r="J7" s="155"/>
      <c r="K7" s="156" t="s">
        <v>69</v>
      </c>
    </row>
    <row r="8" spans="1:12" ht="51">
      <c r="A8" s="21" t="s">
        <v>7</v>
      </c>
      <c r="B8" s="21" t="s">
        <v>70</v>
      </c>
      <c r="C8" s="21" t="s">
        <v>71</v>
      </c>
      <c r="D8" s="21" t="s">
        <v>72</v>
      </c>
      <c r="E8" s="21" t="s">
        <v>6</v>
      </c>
      <c r="F8" s="21" t="s">
        <v>71</v>
      </c>
      <c r="G8" s="21" t="s">
        <v>72</v>
      </c>
      <c r="H8" s="21" t="s">
        <v>6</v>
      </c>
      <c r="I8" s="21" t="s">
        <v>73</v>
      </c>
      <c r="J8" s="21" t="s">
        <v>74</v>
      </c>
      <c r="K8" s="156"/>
      <c r="L8" s="22"/>
    </row>
    <row r="9" spans="1:13" ht="15">
      <c r="A9" s="2">
        <v>1</v>
      </c>
      <c r="B9" s="2"/>
      <c r="C9" s="5">
        <v>11</v>
      </c>
      <c r="D9" s="3">
        <v>632.5</v>
      </c>
      <c r="E9" s="3">
        <f>CEILING((C9*D9),500)</f>
        <v>7000</v>
      </c>
      <c r="F9" s="5">
        <v>11</v>
      </c>
      <c r="G9" s="3">
        <v>632.5</v>
      </c>
      <c r="H9" s="3">
        <f>CEILING((F9*G9),500)</f>
        <v>7000</v>
      </c>
      <c r="I9" s="3">
        <f>FLOOR((E9+H9)*0.1,500)</f>
        <v>1000</v>
      </c>
      <c r="J9" s="3">
        <f>FLOOR((E9+H9-I9)*30/100,500)</f>
        <v>3500</v>
      </c>
      <c r="K9" s="3">
        <f>((E9+H9-I9-J9))</f>
        <v>9500</v>
      </c>
      <c r="L9" s="23"/>
      <c r="M9" s="23"/>
    </row>
    <row r="10" spans="1:13" ht="15">
      <c r="A10" s="2"/>
      <c r="B10" s="2"/>
      <c r="C10" s="5"/>
      <c r="D10" s="3"/>
      <c r="E10" s="3"/>
      <c r="F10" s="3"/>
      <c r="G10" s="3"/>
      <c r="H10" s="3"/>
      <c r="I10" s="3"/>
      <c r="J10" s="3"/>
      <c r="K10" s="3"/>
      <c r="L10" s="23"/>
      <c r="M10" s="23"/>
    </row>
    <row r="11" spans="1:13" ht="15">
      <c r="A11" s="2"/>
      <c r="B11" s="2"/>
      <c r="C11" s="5"/>
      <c r="D11" s="3"/>
      <c r="E11" s="3"/>
      <c r="F11" s="3"/>
      <c r="G11" s="3"/>
      <c r="H11" s="3"/>
      <c r="I11" s="3"/>
      <c r="J11" s="3"/>
      <c r="K11" s="3"/>
      <c r="L11" s="23"/>
      <c r="M11" s="23"/>
    </row>
    <row r="12" spans="1:13" s="4" customFormat="1" ht="18">
      <c r="A12" s="24"/>
      <c r="B12" s="25" t="s">
        <v>75</v>
      </c>
      <c r="C12" s="26">
        <f>SUM(C9:C11)</f>
        <v>11</v>
      </c>
      <c r="D12" s="27"/>
      <c r="E12" s="27">
        <f>SUM(E9:E11)</f>
        <v>7000</v>
      </c>
      <c r="F12" s="27"/>
      <c r="G12" s="27"/>
      <c r="H12" s="27"/>
      <c r="I12" s="27">
        <f>SUM(I9:I11)</f>
        <v>1000</v>
      </c>
      <c r="J12" s="27">
        <f>SUM(J9:J11)</f>
        <v>3500</v>
      </c>
      <c r="K12" s="27">
        <f>SUM(K9:K11)</f>
        <v>9500</v>
      </c>
      <c r="M12" s="23"/>
    </row>
    <row r="13" spans="4:11" ht="12.75">
      <c r="D13" s="23"/>
      <c r="E13" s="23"/>
      <c r="F13" s="23"/>
      <c r="G13" s="23"/>
      <c r="H13" s="23"/>
      <c r="I13" s="23"/>
      <c r="J13" s="23"/>
      <c r="K13" s="23"/>
    </row>
  </sheetData>
  <sheetProtection/>
  <mergeCells count="6">
    <mergeCell ref="A3:K3"/>
    <mergeCell ref="A4:K4"/>
    <mergeCell ref="C7:E7"/>
    <mergeCell ref="F7:H7"/>
    <mergeCell ref="I7:J7"/>
    <mergeCell ref="K7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142" zoomScaleSheetLayoutView="142" zoomScalePageLayoutView="0" workbookViewId="0" topLeftCell="A1">
      <selection activeCell="N8" sqref="N8"/>
    </sheetView>
  </sheetViews>
  <sheetFormatPr defaultColWidth="9.00390625" defaultRowHeight="12.75"/>
  <cols>
    <col min="1" max="1" width="2.875" style="83" customWidth="1"/>
    <col min="2" max="5" width="9.125" style="83" customWidth="1"/>
    <col min="6" max="6" width="44.125" style="83" customWidth="1"/>
    <col min="7" max="16384" width="9.125" style="83" customWidth="1"/>
  </cols>
  <sheetData>
    <row r="1" ht="13.5" thickBot="1"/>
    <row r="2" spans="1:6" ht="27" customHeight="1">
      <c r="A2" s="160" t="s">
        <v>129</v>
      </c>
      <c r="B2" s="161"/>
      <c r="C2" s="161"/>
      <c r="D2" s="161"/>
      <c r="E2" s="161"/>
      <c r="F2" s="162"/>
    </row>
    <row r="3" spans="1:6" ht="13.5" thickBot="1">
      <c r="A3" s="163"/>
      <c r="B3" s="164"/>
      <c r="C3" s="164"/>
      <c r="D3" s="164"/>
      <c r="E3" s="164"/>
      <c r="F3" s="165"/>
    </row>
    <row r="4" spans="1:6" ht="13.5" thickBot="1">
      <c r="A4" s="166"/>
      <c r="B4" s="166"/>
      <c r="C4" s="166"/>
      <c r="D4" s="166"/>
      <c r="E4" s="166"/>
      <c r="F4" s="166"/>
    </row>
    <row r="5" spans="1:6" ht="75" customHeight="1">
      <c r="A5" s="167" t="s">
        <v>130</v>
      </c>
      <c r="B5" s="168"/>
      <c r="C5" s="168"/>
      <c r="D5" s="168"/>
      <c r="E5" s="168"/>
      <c r="F5" s="84" t="s">
        <v>131</v>
      </c>
    </row>
    <row r="6" spans="1:6" ht="24.75" customHeight="1">
      <c r="A6" s="85">
        <v>1</v>
      </c>
      <c r="B6" s="157"/>
      <c r="C6" s="157"/>
      <c r="D6" s="157"/>
      <c r="E6" s="157"/>
      <c r="F6" s="86"/>
    </row>
    <row r="7" spans="1:6" ht="22.5" customHeight="1">
      <c r="A7" s="85">
        <v>2</v>
      </c>
      <c r="B7" s="157"/>
      <c r="C7" s="157"/>
      <c r="D7" s="157"/>
      <c r="E7" s="157"/>
      <c r="F7" s="86"/>
    </row>
    <row r="8" spans="1:6" ht="25.5" customHeight="1">
      <c r="A8" s="85">
        <v>3</v>
      </c>
      <c r="B8" s="157"/>
      <c r="C8" s="157"/>
      <c r="D8" s="157"/>
      <c r="E8" s="157"/>
      <c r="F8" s="87"/>
    </row>
    <row r="9" spans="1:6" ht="26.25" customHeight="1">
      <c r="A9" s="85">
        <v>4</v>
      </c>
      <c r="B9" s="157"/>
      <c r="C9" s="157"/>
      <c r="D9" s="157"/>
      <c r="E9" s="157"/>
      <c r="F9" s="86"/>
    </row>
    <row r="10" spans="1:6" ht="23.25" customHeight="1">
      <c r="A10" s="85">
        <v>5</v>
      </c>
      <c r="B10" s="158"/>
      <c r="C10" s="158"/>
      <c r="D10" s="158"/>
      <c r="E10" s="158"/>
      <c r="F10" s="86"/>
    </row>
    <row r="11" spans="1:6" ht="24.75" customHeight="1" thickBot="1">
      <c r="A11" s="88">
        <v>6</v>
      </c>
      <c r="B11" s="159"/>
      <c r="C11" s="159"/>
      <c r="D11" s="159"/>
      <c r="E11" s="159"/>
      <c r="F11" s="89"/>
    </row>
  </sheetData>
  <sheetProtection/>
  <mergeCells count="9">
    <mergeCell ref="B9:E9"/>
    <mergeCell ref="B10:E10"/>
    <mergeCell ref="B11:E11"/>
    <mergeCell ref="A2:F3"/>
    <mergeCell ref="A4:F4"/>
    <mergeCell ref="A5:E5"/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view="pageBreakPreview" zoomScale="90" zoomScaleSheetLayoutView="90" zoomScalePageLayoutView="0" workbookViewId="0" topLeftCell="A6">
      <selection activeCell="M36" sqref="M36"/>
    </sheetView>
  </sheetViews>
  <sheetFormatPr defaultColWidth="9.00390625" defaultRowHeight="12.75"/>
  <cols>
    <col min="1" max="1" width="1.37890625" style="100" customWidth="1"/>
    <col min="2" max="2" width="6.25390625" style="100" customWidth="1"/>
    <col min="3" max="3" width="33.75390625" style="100" customWidth="1"/>
    <col min="4" max="4" width="36.875" style="100" customWidth="1"/>
    <col min="5" max="15" width="16.125" style="100" customWidth="1"/>
    <col min="16" max="16" width="37.375" style="100" customWidth="1"/>
    <col min="17" max="16384" width="9.125" style="100" customWidth="1"/>
  </cols>
  <sheetData>
    <row r="1" spans="1:16" ht="12.75" customHeight="1" hidden="1">
      <c r="A1" s="90"/>
      <c r="B1" s="91"/>
      <c r="C1" s="92"/>
      <c r="D1" s="93"/>
      <c r="E1" s="94"/>
      <c r="F1" s="95"/>
      <c r="G1" s="96"/>
      <c r="H1" s="97"/>
      <c r="I1" s="97"/>
      <c r="J1" s="97"/>
      <c r="K1" s="97"/>
      <c r="L1" s="97"/>
      <c r="M1" s="97"/>
      <c r="N1" s="97"/>
      <c r="O1" s="98"/>
      <c r="P1" s="99"/>
    </row>
    <row r="2" spans="1:16" ht="13.5" hidden="1" thickBot="1">
      <c r="A2" s="90"/>
      <c r="B2" s="101"/>
      <c r="C2" s="102"/>
      <c r="D2" s="103"/>
      <c r="E2" s="104"/>
      <c r="F2" s="105"/>
      <c r="G2" s="106"/>
      <c r="H2" s="107"/>
      <c r="I2" s="107"/>
      <c r="J2" s="107"/>
      <c r="K2" s="107"/>
      <c r="L2" s="107"/>
      <c r="M2" s="107"/>
      <c r="N2" s="107"/>
      <c r="O2" s="108"/>
      <c r="P2" s="109"/>
    </row>
    <row r="3" spans="1:16" ht="15.75" customHeight="1" hidden="1">
      <c r="A3" s="90"/>
      <c r="B3" s="110"/>
      <c r="C3" s="169" t="s">
        <v>132</v>
      </c>
      <c r="D3" s="170"/>
      <c r="E3" s="111"/>
      <c r="F3" s="112"/>
      <c r="G3" s="113"/>
      <c r="H3" s="114"/>
      <c r="I3" s="114"/>
      <c r="J3" s="114"/>
      <c r="K3" s="114"/>
      <c r="L3" s="114"/>
      <c r="M3" s="114"/>
      <c r="N3" s="114"/>
      <c r="O3" s="115"/>
      <c r="P3" s="116"/>
    </row>
    <row r="4" spans="5:6" ht="12.75" hidden="1">
      <c r="E4" s="117"/>
      <c r="F4" s="117"/>
    </row>
    <row r="5" spans="2:3" ht="12.75" hidden="1">
      <c r="B5" s="118">
        <v>2021</v>
      </c>
      <c r="C5" s="119" t="s">
        <v>65</v>
      </c>
    </row>
    <row r="6" spans="1:16" ht="15.75" customHeight="1">
      <c r="A6" s="120" t="s">
        <v>133</v>
      </c>
      <c r="B6" s="121"/>
      <c r="C6" s="121"/>
      <c r="D6" s="122"/>
      <c r="E6" s="123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6" ht="23.25" customHeight="1">
      <c r="A7" s="90"/>
      <c r="B7" s="183" t="s">
        <v>134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</row>
    <row r="8" spans="1:16" ht="16.5" customHeight="1">
      <c r="A8" s="90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24"/>
      <c r="N8" s="124"/>
      <c r="O8" s="124"/>
      <c r="P8" s="124"/>
    </row>
    <row r="9" spans="1:16" ht="15.75" customHeight="1">
      <c r="A9" s="90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25"/>
      <c r="N9" s="125"/>
      <c r="O9" s="125"/>
      <c r="P9" s="125"/>
    </row>
    <row r="10" spans="1:16" ht="12" customHeight="1" thickBot="1">
      <c r="A10" s="90"/>
      <c r="B10" s="121"/>
      <c r="C10" s="121"/>
      <c r="D10" s="122"/>
      <c r="E10" s="122"/>
      <c r="F10" s="122"/>
      <c r="G10" s="122"/>
      <c r="H10" s="122"/>
      <c r="I10" s="122"/>
      <c r="J10" s="122"/>
      <c r="K10" s="122"/>
      <c r="L10" s="126" t="s">
        <v>109</v>
      </c>
      <c r="M10" s="122"/>
      <c r="N10" s="122"/>
      <c r="O10" s="122"/>
      <c r="P10" s="122"/>
    </row>
    <row r="11" spans="1:16" ht="15">
      <c r="A11" s="90"/>
      <c r="B11" s="121"/>
      <c r="C11" s="121"/>
      <c r="D11" s="185" t="s">
        <v>135</v>
      </c>
      <c r="E11" s="188">
        <v>2022</v>
      </c>
      <c r="F11" s="188"/>
      <c r="G11" s="188">
        <v>2023</v>
      </c>
      <c r="H11" s="188"/>
      <c r="I11" s="188"/>
      <c r="J11" s="127">
        <v>2024</v>
      </c>
      <c r="K11" s="127">
        <v>2025</v>
      </c>
      <c r="L11" s="127">
        <v>2026</v>
      </c>
      <c r="M11" s="128"/>
      <c r="N11" s="129"/>
      <c r="O11" s="122"/>
      <c r="P11" s="122"/>
    </row>
    <row r="12" spans="1:16" ht="38.25">
      <c r="A12" s="90"/>
      <c r="B12" s="121"/>
      <c r="C12" s="121"/>
      <c r="D12" s="186"/>
      <c r="E12" s="130" t="s">
        <v>136</v>
      </c>
      <c r="F12" s="130" t="s">
        <v>137</v>
      </c>
      <c r="G12" s="130" t="s">
        <v>136</v>
      </c>
      <c r="H12" s="131" t="s">
        <v>138</v>
      </c>
      <c r="I12" s="130" t="s">
        <v>139</v>
      </c>
      <c r="J12" s="130" t="s">
        <v>140</v>
      </c>
      <c r="K12" s="130" t="s">
        <v>141</v>
      </c>
      <c r="L12" s="132" t="s">
        <v>141</v>
      </c>
      <c r="M12" s="133"/>
      <c r="N12" s="134"/>
      <c r="O12" s="122"/>
      <c r="P12" s="122"/>
    </row>
    <row r="13" spans="1:16" ht="22.5" customHeight="1" thickBot="1">
      <c r="A13" s="90"/>
      <c r="B13" s="121"/>
      <c r="C13" s="121"/>
      <c r="D13" s="187"/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6">
        <v>0</v>
      </c>
      <c r="M13" s="137"/>
      <c r="N13" s="138"/>
      <c r="O13" s="122"/>
      <c r="P13" s="122"/>
    </row>
    <row r="14" spans="1:16" ht="13.5" thickBot="1">
      <c r="A14" s="90"/>
      <c r="B14" s="121"/>
      <c r="C14" s="121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</row>
    <row r="15" spans="1:16" ht="18.75" customHeight="1" thickBot="1">
      <c r="A15" s="90"/>
      <c r="B15" s="171" t="s">
        <v>7</v>
      </c>
      <c r="C15" s="174" t="s">
        <v>142</v>
      </c>
      <c r="D15" s="177" t="s">
        <v>143</v>
      </c>
      <c r="E15" s="180">
        <f>2022</f>
        <v>2022</v>
      </c>
      <c r="F15" s="181"/>
      <c r="G15" s="181" t="s">
        <v>144</v>
      </c>
      <c r="H15" s="181"/>
      <c r="I15" s="181"/>
      <c r="J15" s="181"/>
      <c r="K15" s="181"/>
      <c r="L15" s="181"/>
      <c r="M15" s="181"/>
      <c r="N15" s="181"/>
      <c r="O15" s="182"/>
      <c r="P15" s="189" t="s">
        <v>145</v>
      </c>
    </row>
    <row r="16" spans="1:16" ht="21" customHeight="1" thickBot="1">
      <c r="A16" s="90"/>
      <c r="B16" s="172"/>
      <c r="C16" s="175"/>
      <c r="D16" s="178"/>
      <c r="E16" s="192" t="s">
        <v>146</v>
      </c>
      <c r="F16" s="194" t="s">
        <v>147</v>
      </c>
      <c r="G16" s="196" t="s">
        <v>148</v>
      </c>
      <c r="H16" s="180">
        <f>2023</f>
        <v>2023</v>
      </c>
      <c r="I16" s="181"/>
      <c r="J16" s="181">
        <f>2024</f>
        <v>2024</v>
      </c>
      <c r="K16" s="181"/>
      <c r="L16" s="181">
        <f>2025</f>
        <v>2025</v>
      </c>
      <c r="M16" s="181"/>
      <c r="N16" s="181">
        <f>2026</f>
        <v>2026</v>
      </c>
      <c r="O16" s="181"/>
      <c r="P16" s="190"/>
    </row>
    <row r="17" spans="1:16" ht="21" customHeight="1" thickBot="1">
      <c r="A17" s="90"/>
      <c r="B17" s="173"/>
      <c r="C17" s="176"/>
      <c r="D17" s="179"/>
      <c r="E17" s="193"/>
      <c r="F17" s="195"/>
      <c r="G17" s="197"/>
      <c r="H17" s="139" t="s">
        <v>149</v>
      </c>
      <c r="I17" s="140" t="s">
        <v>150</v>
      </c>
      <c r="J17" s="140" t="s">
        <v>149</v>
      </c>
      <c r="K17" s="140" t="s">
        <v>150</v>
      </c>
      <c r="L17" s="140" t="s">
        <v>149</v>
      </c>
      <c r="M17" s="140" t="s">
        <v>150</v>
      </c>
      <c r="N17" s="140" t="s">
        <v>149</v>
      </c>
      <c r="O17" s="141" t="s">
        <v>150</v>
      </c>
      <c r="P17" s="191"/>
    </row>
    <row r="18" spans="1:16" ht="19.5" customHeight="1" thickBot="1">
      <c r="A18" s="90"/>
      <c r="B18" s="110"/>
      <c r="C18" s="169" t="s">
        <v>132</v>
      </c>
      <c r="D18" s="170"/>
      <c r="E18" s="111">
        <v>0</v>
      </c>
      <c r="F18" s="112">
        <v>0</v>
      </c>
      <c r="G18" s="113"/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5">
        <v>0</v>
      </c>
      <c r="P18" s="116"/>
    </row>
    <row r="19" ht="19.5" customHeight="1"/>
  </sheetData>
  <sheetProtection/>
  <mergeCells count="21">
    <mergeCell ref="P15:P17"/>
    <mergeCell ref="E16:E17"/>
    <mergeCell ref="F16:F17"/>
    <mergeCell ref="G16:G17"/>
    <mergeCell ref="H16:I16"/>
    <mergeCell ref="C3:D3"/>
    <mergeCell ref="B7:P7"/>
    <mergeCell ref="B8:L8"/>
    <mergeCell ref="B9:L9"/>
    <mergeCell ref="D11:D13"/>
    <mergeCell ref="J16:K16"/>
    <mergeCell ref="L16:M16"/>
    <mergeCell ref="N16:O16"/>
    <mergeCell ref="E11:F11"/>
    <mergeCell ref="G11:I11"/>
    <mergeCell ref="C18:D18"/>
    <mergeCell ref="B15:B17"/>
    <mergeCell ref="C15:C17"/>
    <mergeCell ref="D15:D17"/>
    <mergeCell ref="E15:F15"/>
    <mergeCell ref="G15:O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2" r:id="rId1"/>
  <colBreaks count="1" manualBreakCount="1">
    <brk id="6" max="1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="136" zoomScaleSheetLayoutView="136" zoomScalePageLayoutView="0" workbookViewId="0" topLeftCell="A15">
      <selection activeCell="F29" sqref="F29"/>
    </sheetView>
  </sheetViews>
  <sheetFormatPr defaultColWidth="9.00390625" defaultRowHeight="12.75"/>
  <cols>
    <col min="1" max="1" width="9.00390625" style="28" customWidth="1"/>
    <col min="2" max="2" width="50.75390625" style="28" customWidth="1"/>
    <col min="3" max="3" width="13.25390625" style="28" customWidth="1"/>
    <col min="4" max="4" width="10.00390625" style="28" customWidth="1"/>
    <col min="5" max="5" width="15.125" style="28" customWidth="1"/>
    <col min="6" max="6" width="14.875" style="28" customWidth="1"/>
    <col min="7" max="16384" width="9.125" style="28" customWidth="1"/>
  </cols>
  <sheetData>
    <row r="1" spans="1:9" ht="15.75" hidden="1" thickBot="1">
      <c r="A1" s="230" t="s">
        <v>76</v>
      </c>
      <c r="B1" s="230"/>
      <c r="C1" s="237">
        <v>2023</v>
      </c>
      <c r="D1" s="237"/>
      <c r="E1" s="237"/>
      <c r="F1" s="237"/>
      <c r="G1" s="237"/>
      <c r="H1" s="237"/>
      <c r="I1" s="237"/>
    </row>
    <row r="2" spans="1:9" ht="15.75" hidden="1" thickBot="1">
      <c r="A2" s="230" t="s">
        <v>77</v>
      </c>
      <c r="B2" s="230"/>
      <c r="C2" s="231" t="s">
        <v>78</v>
      </c>
      <c r="D2" s="231"/>
      <c r="E2" s="231"/>
      <c r="F2" s="231"/>
      <c r="G2" s="231"/>
      <c r="H2" s="231"/>
      <c r="I2" s="231"/>
    </row>
    <row r="3" spans="1:9" ht="15.75" hidden="1" thickBot="1">
      <c r="A3" s="230" t="s">
        <v>79</v>
      </c>
      <c r="B3" s="230"/>
      <c r="C3" s="231" t="s">
        <v>80</v>
      </c>
      <c r="D3" s="231"/>
      <c r="E3" s="231"/>
      <c r="F3" s="231"/>
      <c r="G3" s="231"/>
      <c r="H3" s="231"/>
      <c r="I3" s="231"/>
    </row>
    <row r="4" spans="1:9" ht="15.75" hidden="1" thickBot="1">
      <c r="A4" s="230" t="s">
        <v>81</v>
      </c>
      <c r="B4" s="230"/>
      <c r="C4" s="231" t="s">
        <v>82</v>
      </c>
      <c r="D4" s="231"/>
      <c r="E4" s="231"/>
      <c r="F4" s="231"/>
      <c r="G4" s="231"/>
      <c r="H4" s="231"/>
      <c r="I4" s="231"/>
    </row>
    <row r="5" ht="15.75" hidden="1" thickBot="1"/>
    <row r="6" spans="1:9" ht="15.75" hidden="1" thickBot="1">
      <c r="A6" s="232" t="s">
        <v>83</v>
      </c>
      <c r="B6" s="204" t="s">
        <v>84</v>
      </c>
      <c r="C6" s="206" t="s">
        <v>85</v>
      </c>
      <c r="D6" s="233" t="s">
        <v>86</v>
      </c>
      <c r="E6" s="234"/>
      <c r="F6" s="204" t="s">
        <v>87</v>
      </c>
      <c r="G6" s="235" t="s">
        <v>88</v>
      </c>
      <c r="H6" s="236"/>
      <c r="I6" s="236"/>
    </row>
    <row r="7" spans="1:9" ht="15.75" hidden="1" thickBot="1">
      <c r="A7" s="232"/>
      <c r="B7" s="204"/>
      <c r="C7" s="206"/>
      <c r="D7" s="29" t="s">
        <v>89</v>
      </c>
      <c r="E7" s="29" t="s">
        <v>90</v>
      </c>
      <c r="F7" s="204"/>
      <c r="G7" s="30" t="s">
        <v>91</v>
      </c>
      <c r="H7" s="30" t="s">
        <v>92</v>
      </c>
      <c r="I7" s="30" t="s">
        <v>93</v>
      </c>
    </row>
    <row r="8" spans="1:9" ht="45.75" hidden="1" thickBot="1">
      <c r="A8" s="31">
        <v>10</v>
      </c>
      <c r="B8" s="32" t="s">
        <v>94</v>
      </c>
      <c r="C8" s="33" t="s">
        <v>95</v>
      </c>
      <c r="D8" s="34">
        <v>0</v>
      </c>
      <c r="E8" s="35" t="s">
        <v>96</v>
      </c>
      <c r="F8" s="36" t="s">
        <v>97</v>
      </c>
      <c r="G8" s="37" t="s">
        <v>96</v>
      </c>
      <c r="H8" s="37" t="s">
        <v>96</v>
      </c>
      <c r="I8" s="37" t="s">
        <v>96</v>
      </c>
    </row>
    <row r="9" spans="1:9" ht="15.75" hidden="1" thickBot="1">
      <c r="A9" s="38"/>
      <c r="B9" s="39"/>
      <c r="C9" s="40"/>
      <c r="D9" s="41"/>
      <c r="E9" s="42"/>
      <c r="F9" s="43"/>
      <c r="G9" s="44"/>
      <c r="H9" s="44"/>
      <c r="I9" s="44"/>
    </row>
    <row r="10" spans="1:9" s="45" customFormat="1" ht="15.75" hidden="1" thickBot="1">
      <c r="A10" s="225" t="s">
        <v>98</v>
      </c>
      <c r="B10" s="225"/>
      <c r="C10" s="226"/>
      <c r="D10" s="226"/>
      <c r="E10" s="226"/>
      <c r="F10" s="226"/>
      <c r="G10" s="226"/>
      <c r="H10" s="226"/>
      <c r="I10" s="226"/>
    </row>
    <row r="11" spans="1:9" s="45" customFormat="1" ht="15.75" hidden="1" thickBot="1">
      <c r="A11" s="225"/>
      <c r="B11" s="225"/>
      <c r="C11" s="226"/>
      <c r="D11" s="226"/>
      <c r="E11" s="226"/>
      <c r="F11" s="226"/>
      <c r="G11" s="226"/>
      <c r="H11" s="226"/>
      <c r="I11" s="226"/>
    </row>
    <row r="12" spans="1:9" s="45" customFormat="1" ht="15.75" hidden="1" thickBot="1">
      <c r="A12" s="225"/>
      <c r="B12" s="225"/>
      <c r="C12" s="226"/>
      <c r="D12" s="226"/>
      <c r="E12" s="226"/>
      <c r="F12" s="226"/>
      <c r="G12" s="226"/>
      <c r="H12" s="226"/>
      <c r="I12" s="226"/>
    </row>
    <row r="13" spans="1:9" s="45" customFormat="1" ht="15.75" hidden="1" thickBot="1">
      <c r="A13" s="225"/>
      <c r="B13" s="225"/>
      <c r="C13" s="226"/>
      <c r="D13" s="226"/>
      <c r="E13" s="226"/>
      <c r="F13" s="226"/>
      <c r="G13" s="226"/>
      <c r="H13" s="226"/>
      <c r="I13" s="226"/>
    </row>
    <row r="14" spans="1:9" ht="15.75" hidden="1" thickBot="1">
      <c r="A14" s="46"/>
      <c r="B14" s="46"/>
      <c r="C14" s="47"/>
      <c r="D14" s="47"/>
      <c r="E14" s="47"/>
      <c r="F14" s="46"/>
      <c r="G14" s="48"/>
      <c r="H14" s="48"/>
      <c r="I14" s="48"/>
    </row>
    <row r="15" spans="1:9" ht="33.75" customHeight="1" thickBot="1">
      <c r="A15" s="227" t="s">
        <v>99</v>
      </c>
      <c r="B15" s="228"/>
      <c r="C15" s="228"/>
      <c r="D15" s="228"/>
      <c r="E15" s="228"/>
      <c r="F15" s="228"/>
      <c r="G15" s="228"/>
      <c r="H15" s="228"/>
      <c r="I15" s="229"/>
    </row>
    <row r="16" spans="1:9" ht="15.75" thickBot="1">
      <c r="A16" s="46"/>
      <c r="B16" s="46"/>
      <c r="C16" s="47"/>
      <c r="D16" s="47"/>
      <c r="E16" s="47"/>
      <c r="F16" s="46"/>
      <c r="G16" s="48"/>
      <c r="H16" s="48"/>
      <c r="I16" s="48"/>
    </row>
    <row r="17" spans="1:12" s="50" customFormat="1" ht="15" customHeight="1">
      <c r="A17" s="213" t="s">
        <v>77</v>
      </c>
      <c r="B17" s="214"/>
      <c r="C17" s="215" t="s">
        <v>78</v>
      </c>
      <c r="D17" s="215"/>
      <c r="E17" s="215"/>
      <c r="F17" s="215"/>
      <c r="G17" s="215"/>
      <c r="H17" s="215"/>
      <c r="I17" s="216"/>
      <c r="J17" s="49"/>
      <c r="K17" s="49"/>
      <c r="L17" s="49"/>
    </row>
    <row r="18" spans="1:12" s="50" customFormat="1" ht="15" customHeight="1">
      <c r="A18" s="217" t="s">
        <v>79</v>
      </c>
      <c r="B18" s="218"/>
      <c r="C18" s="219" t="s">
        <v>80</v>
      </c>
      <c r="D18" s="219"/>
      <c r="E18" s="219"/>
      <c r="F18" s="219"/>
      <c r="G18" s="219"/>
      <c r="H18" s="219"/>
      <c r="I18" s="220"/>
      <c r="J18" s="49"/>
      <c r="K18" s="49"/>
      <c r="L18" s="49"/>
    </row>
    <row r="19" spans="1:12" s="50" customFormat="1" ht="17.25" customHeight="1" thickBot="1">
      <c r="A19" s="221" t="s">
        <v>81</v>
      </c>
      <c r="B19" s="222"/>
      <c r="C19" s="223" t="s">
        <v>82</v>
      </c>
      <c r="D19" s="223"/>
      <c r="E19" s="223"/>
      <c r="F19" s="223"/>
      <c r="G19" s="223"/>
      <c r="H19" s="223"/>
      <c r="I19" s="224"/>
      <c r="J19" s="49"/>
      <c r="K19" s="49"/>
      <c r="L19" s="49"/>
    </row>
    <row r="20" ht="15.75" thickBot="1"/>
    <row r="21" spans="1:9" ht="28.5" customHeight="1">
      <c r="A21" s="201" t="s">
        <v>83</v>
      </c>
      <c r="B21" s="203" t="s">
        <v>84</v>
      </c>
      <c r="C21" s="205" t="s">
        <v>85</v>
      </c>
      <c r="D21" s="207" t="s">
        <v>100</v>
      </c>
      <c r="E21" s="209" t="s">
        <v>101</v>
      </c>
      <c r="F21" s="211" t="s">
        <v>102</v>
      </c>
      <c r="G21" s="198" t="s">
        <v>103</v>
      </c>
      <c r="H21" s="199"/>
      <c r="I21" s="200"/>
    </row>
    <row r="22" spans="1:9" ht="48" customHeight="1" thickBot="1">
      <c r="A22" s="202"/>
      <c r="B22" s="204"/>
      <c r="C22" s="206"/>
      <c r="D22" s="208"/>
      <c r="E22" s="210"/>
      <c r="F22" s="212"/>
      <c r="G22" s="51">
        <v>2024</v>
      </c>
      <c r="H22" s="51">
        <v>2025</v>
      </c>
      <c r="I22" s="52">
        <v>2026</v>
      </c>
    </row>
    <row r="23" spans="1:9" ht="24.75" customHeight="1" thickBot="1">
      <c r="A23" s="53">
        <v>1</v>
      </c>
      <c r="B23" s="54" t="s">
        <v>104</v>
      </c>
      <c r="C23" s="55" t="s">
        <v>105</v>
      </c>
      <c r="D23" s="56" t="s">
        <v>106</v>
      </c>
      <c r="E23" s="57" t="s">
        <v>107</v>
      </c>
      <c r="F23" s="58" t="s">
        <v>108</v>
      </c>
      <c r="G23" s="59" t="s">
        <v>96</v>
      </c>
      <c r="H23" s="59" t="s">
        <v>96</v>
      </c>
      <c r="I23" s="60" t="s">
        <v>96</v>
      </c>
    </row>
  </sheetData>
  <sheetProtection/>
  <mergeCells count="33">
    <mergeCell ref="A1:B1"/>
    <mergeCell ref="C1:I1"/>
    <mergeCell ref="A2:B2"/>
    <mergeCell ref="C2:I2"/>
    <mergeCell ref="A3:B3"/>
    <mergeCell ref="C3:I3"/>
    <mergeCell ref="A4:B4"/>
    <mergeCell ref="C4:I4"/>
    <mergeCell ref="A6:A7"/>
    <mergeCell ref="B6:B7"/>
    <mergeCell ref="C6:C7"/>
    <mergeCell ref="D6:E6"/>
    <mergeCell ref="F6:F7"/>
    <mergeCell ref="G6:I6"/>
    <mergeCell ref="A10:B13"/>
    <mergeCell ref="C10:I10"/>
    <mergeCell ref="C11:I11"/>
    <mergeCell ref="C12:I12"/>
    <mergeCell ref="C13:I13"/>
    <mergeCell ref="A15:I15"/>
    <mergeCell ref="A17:B17"/>
    <mergeCell ref="C17:I17"/>
    <mergeCell ref="A18:B18"/>
    <mergeCell ref="C18:I18"/>
    <mergeCell ref="A19:B19"/>
    <mergeCell ref="C19:I19"/>
    <mergeCell ref="G21:I21"/>
    <mergeCell ref="A21:A22"/>
    <mergeCell ref="B21:B22"/>
    <mergeCell ref="C21:C22"/>
    <mergeCell ref="D21:D22"/>
    <mergeCell ref="E21:E22"/>
    <mergeCell ref="F21:F22"/>
  </mergeCells>
  <dataValidations count="1">
    <dataValidation type="list" allowBlank="1" showInputMessage="1" showErrorMessage="1" sqref="E23">
      <formula1>$A$1:$A$1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93" zoomScaleSheetLayoutView="93" zoomScalePageLayoutView="0" workbookViewId="0" topLeftCell="A1">
      <selection activeCell="R38" sqref="R38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46" t="s">
        <v>24</v>
      </c>
      <c r="B2" s="146"/>
      <c r="C2" s="146"/>
      <c r="D2" s="146"/>
    </row>
    <row r="4" spans="2:4" ht="15">
      <c r="B4" s="6"/>
      <c r="C4" s="145"/>
      <c r="D4" s="145"/>
    </row>
    <row r="5" spans="1:4" s="4" customFormat="1" ht="32.25" customHeight="1">
      <c r="A5" s="8" t="s">
        <v>7</v>
      </c>
      <c r="B5" s="7" t="s">
        <v>8</v>
      </c>
      <c r="C5" s="7" t="s">
        <v>9</v>
      </c>
      <c r="D5" s="7" t="s">
        <v>10</v>
      </c>
    </row>
    <row r="6" spans="1:4" s="1" customFormat="1" ht="15">
      <c r="A6" s="2">
        <v>1</v>
      </c>
      <c r="B6" s="2"/>
      <c r="C6" s="5">
        <v>2</v>
      </c>
      <c r="D6" s="5">
        <v>10</v>
      </c>
    </row>
    <row r="7" spans="1:4" s="1" customFormat="1" ht="15">
      <c r="A7" s="2">
        <v>1</v>
      </c>
      <c r="B7" s="2"/>
      <c r="C7" s="5"/>
      <c r="D7" s="5"/>
    </row>
    <row r="8" spans="1:4" s="1" customFormat="1" ht="15">
      <c r="A8" s="2">
        <v>2</v>
      </c>
      <c r="B8" s="2"/>
      <c r="C8" s="5"/>
      <c r="D8" s="5"/>
    </row>
    <row r="9" spans="1:4" s="1" customFormat="1" ht="15">
      <c r="A9" s="2">
        <v>3</v>
      </c>
      <c r="B9" s="2"/>
      <c r="C9" s="5"/>
      <c r="D9" s="5"/>
    </row>
    <row r="10" spans="1:4" s="1" customFormat="1" ht="15">
      <c r="A10" s="2">
        <v>4</v>
      </c>
      <c r="B10" s="2"/>
      <c r="C10" s="5"/>
      <c r="D10" s="5"/>
    </row>
    <row r="11" spans="1:4" s="1" customFormat="1" ht="15">
      <c r="A11" s="2">
        <v>5</v>
      </c>
      <c r="B11" s="2"/>
      <c r="C11" s="5"/>
      <c r="D11" s="5"/>
    </row>
    <row r="12" spans="1:4" s="1" customFormat="1" ht="15">
      <c r="A12" s="2">
        <v>6</v>
      </c>
      <c r="B12" s="2"/>
      <c r="C12" s="5"/>
      <c r="D12" s="5"/>
    </row>
    <row r="13" spans="1:4" ht="15">
      <c r="A13" s="2">
        <v>7</v>
      </c>
      <c r="B13" s="2"/>
      <c r="C13" s="5"/>
      <c r="D13" s="5"/>
    </row>
    <row r="14" spans="1:4" ht="15">
      <c r="A14" s="2">
        <v>8</v>
      </c>
      <c r="B14" s="2"/>
      <c r="C14" s="5"/>
      <c r="D14" s="5"/>
    </row>
    <row r="15" spans="1:4" ht="15">
      <c r="A15" s="2">
        <v>9</v>
      </c>
      <c r="B15" s="2"/>
      <c r="C15" s="5"/>
      <c r="D15" s="5"/>
    </row>
    <row r="16" spans="1:4" ht="15">
      <c r="A16" s="2">
        <v>10</v>
      </c>
      <c r="B16" s="2"/>
      <c r="C16" s="5"/>
      <c r="D16" s="5"/>
    </row>
    <row r="17" spans="1:4" ht="15">
      <c r="A17" s="2">
        <v>11</v>
      </c>
      <c r="B17" s="2"/>
      <c r="C17" s="5"/>
      <c r="D17" s="5"/>
    </row>
    <row r="18" spans="1:4" ht="15">
      <c r="A18" s="2">
        <v>12</v>
      </c>
      <c r="B18" s="2"/>
      <c r="C18" s="5"/>
      <c r="D18" s="5"/>
    </row>
    <row r="19" spans="1:4" ht="15">
      <c r="A19" s="2">
        <v>13</v>
      </c>
      <c r="B19" s="2"/>
      <c r="C19" s="5"/>
      <c r="D19" s="5"/>
    </row>
    <row r="20" spans="1:4" ht="15">
      <c r="A20" s="2">
        <v>14</v>
      </c>
      <c r="B20" s="2"/>
      <c r="C20" s="5"/>
      <c r="D20" s="5"/>
    </row>
    <row r="21" spans="1:4" ht="15">
      <c r="A21" s="2">
        <v>15</v>
      </c>
      <c r="B21" s="2"/>
      <c r="C21" s="5"/>
      <c r="D21" s="5"/>
    </row>
    <row r="22" spans="1:4" ht="15">
      <c r="A22" s="2">
        <v>16</v>
      </c>
      <c r="B22" s="2"/>
      <c r="C22" s="5"/>
      <c r="D22" s="5"/>
    </row>
    <row r="23" spans="1:4" ht="15">
      <c r="A23" s="2">
        <v>17</v>
      </c>
      <c r="B23" s="2"/>
      <c r="C23" s="5"/>
      <c r="D23" s="5"/>
    </row>
    <row r="24" spans="1:4" ht="15">
      <c r="A24" s="2">
        <v>18</v>
      </c>
      <c r="B24" s="2"/>
      <c r="C24" s="5"/>
      <c r="D24" s="5"/>
    </row>
    <row r="25" spans="1:4" ht="15">
      <c r="A25" s="2">
        <v>19</v>
      </c>
      <c r="B25" s="2"/>
      <c r="C25" s="5"/>
      <c r="D25" s="5"/>
    </row>
    <row r="26" spans="1:4" ht="15">
      <c r="A26" s="2">
        <v>20</v>
      </c>
      <c r="B26" s="2"/>
      <c r="C26" s="5"/>
      <c r="D26" s="5"/>
    </row>
    <row r="27" spans="1:4" ht="15">
      <c r="A27" s="2"/>
      <c r="B27" s="2" t="s">
        <v>6</v>
      </c>
      <c r="C27" s="5">
        <f>SUM(C6:C26)</f>
        <v>2</v>
      </c>
      <c r="D27" s="5">
        <f>SUM(D6:D26)</f>
        <v>10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96" zoomScaleSheetLayoutView="96" zoomScalePageLayoutView="0" workbookViewId="0" topLeftCell="A1">
      <selection activeCell="K30" sqref="K30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46" t="s">
        <v>27</v>
      </c>
      <c r="B2" s="146"/>
      <c r="C2" s="146"/>
      <c r="D2" s="146"/>
    </row>
    <row r="4" spans="2:4" ht="15">
      <c r="B4" s="6"/>
      <c r="C4" s="145"/>
      <c r="D4" s="145"/>
    </row>
    <row r="5" spans="1:4" s="4" customFormat="1" ht="32.25" customHeight="1">
      <c r="A5" s="8" t="s">
        <v>7</v>
      </c>
      <c r="B5" s="7" t="s">
        <v>8</v>
      </c>
      <c r="C5" s="7" t="s">
        <v>9</v>
      </c>
      <c r="D5" s="7" t="s">
        <v>10</v>
      </c>
    </row>
    <row r="6" spans="1:4" s="1" customFormat="1" ht="15">
      <c r="A6" s="2">
        <v>1</v>
      </c>
      <c r="B6" s="2" t="s">
        <v>19</v>
      </c>
      <c r="C6" s="5">
        <v>1</v>
      </c>
      <c r="D6" s="5">
        <v>3</v>
      </c>
    </row>
    <row r="7" spans="1:4" s="1" customFormat="1" ht="15">
      <c r="A7" s="2">
        <v>1</v>
      </c>
      <c r="B7" s="2" t="s">
        <v>19</v>
      </c>
      <c r="C7" s="5">
        <v>1</v>
      </c>
      <c r="D7" s="5">
        <v>4</v>
      </c>
    </row>
    <row r="8" spans="1:4" s="1" customFormat="1" ht="15">
      <c r="A8" s="2">
        <v>2</v>
      </c>
      <c r="B8" s="2"/>
      <c r="C8" s="5"/>
      <c r="D8" s="5"/>
    </row>
    <row r="9" spans="1:4" s="1" customFormat="1" ht="15">
      <c r="A9" s="2">
        <v>3</v>
      </c>
      <c r="B9" s="2"/>
      <c r="C9" s="5"/>
      <c r="D9" s="5"/>
    </row>
    <row r="10" spans="1:4" s="1" customFormat="1" ht="15">
      <c r="A10" s="2">
        <v>4</v>
      </c>
      <c r="B10" s="2"/>
      <c r="C10" s="5"/>
      <c r="D10" s="5"/>
    </row>
    <row r="11" spans="1:4" s="1" customFormat="1" ht="15">
      <c r="A11" s="2">
        <v>5</v>
      </c>
      <c r="B11" s="2"/>
      <c r="C11" s="5"/>
      <c r="D11" s="5"/>
    </row>
    <row r="12" spans="1:4" s="1" customFormat="1" ht="15">
      <c r="A12" s="2">
        <v>6</v>
      </c>
      <c r="B12" s="2"/>
      <c r="C12" s="5"/>
      <c r="D12" s="5"/>
    </row>
    <row r="13" spans="1:4" ht="15">
      <c r="A13" s="2">
        <v>7</v>
      </c>
      <c r="B13" s="2"/>
      <c r="C13" s="5"/>
      <c r="D13" s="5"/>
    </row>
    <row r="14" spans="1:4" ht="15">
      <c r="A14" s="2">
        <v>8</v>
      </c>
      <c r="B14" s="2"/>
      <c r="C14" s="5"/>
      <c r="D14" s="5"/>
    </row>
    <row r="15" spans="1:4" ht="15">
      <c r="A15" s="2">
        <v>9</v>
      </c>
      <c r="B15" s="2"/>
      <c r="C15" s="5"/>
      <c r="D15" s="5"/>
    </row>
    <row r="16" spans="1:4" ht="15">
      <c r="A16" s="2">
        <v>10</v>
      </c>
      <c r="B16" s="2"/>
      <c r="C16" s="5"/>
      <c r="D16" s="5"/>
    </row>
    <row r="17" spans="1:4" ht="15">
      <c r="A17" s="2">
        <v>11</v>
      </c>
      <c r="B17" s="2"/>
      <c r="C17" s="5"/>
      <c r="D17" s="5"/>
    </row>
    <row r="18" spans="1:4" ht="15">
      <c r="A18" s="2">
        <v>12</v>
      </c>
      <c r="B18" s="2"/>
      <c r="C18" s="5"/>
      <c r="D18" s="5"/>
    </row>
    <row r="19" spans="1:4" ht="15">
      <c r="A19" s="2">
        <v>13</v>
      </c>
      <c r="B19" s="2"/>
      <c r="C19" s="5"/>
      <c r="D19" s="5"/>
    </row>
    <row r="20" spans="1:4" ht="15">
      <c r="A20" s="2">
        <v>14</v>
      </c>
      <c r="B20" s="2"/>
      <c r="C20" s="5"/>
      <c r="D20" s="5"/>
    </row>
    <row r="21" spans="1:4" ht="15">
      <c r="A21" s="2">
        <v>15</v>
      </c>
      <c r="B21" s="2"/>
      <c r="C21" s="5"/>
      <c r="D21" s="5"/>
    </row>
    <row r="22" spans="1:4" ht="15">
      <c r="A22" s="2">
        <v>16</v>
      </c>
      <c r="B22" s="2"/>
      <c r="C22" s="5"/>
      <c r="D22" s="5"/>
    </row>
    <row r="23" spans="1:4" ht="15">
      <c r="A23" s="2">
        <v>17</v>
      </c>
      <c r="B23" s="2"/>
      <c r="C23" s="5"/>
      <c r="D23" s="5"/>
    </row>
    <row r="24" spans="1:4" ht="15">
      <c r="A24" s="2">
        <v>18</v>
      </c>
      <c r="B24" s="2"/>
      <c r="C24" s="5"/>
      <c r="D24" s="5"/>
    </row>
    <row r="25" spans="1:4" ht="15">
      <c r="A25" s="2">
        <v>19</v>
      </c>
      <c r="B25" s="2"/>
      <c r="C25" s="5"/>
      <c r="D25" s="5"/>
    </row>
    <row r="26" spans="1:4" ht="15">
      <c r="A26" s="2">
        <v>20</v>
      </c>
      <c r="B26" s="2"/>
      <c r="C26" s="5"/>
      <c r="D26" s="5"/>
    </row>
    <row r="27" spans="1:4" ht="15">
      <c r="A27" s="2"/>
      <c r="B27" s="2" t="s">
        <v>6</v>
      </c>
      <c r="C27" s="5">
        <f>SUM(C6:C26)</f>
        <v>2</v>
      </c>
      <c r="D27" s="5">
        <f>SUM(D6:D26)</f>
        <v>7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77" zoomScaleSheetLayoutView="77" zoomScalePageLayoutView="0" workbookViewId="0" topLeftCell="A1">
      <selection activeCell="B26" sqref="B26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146" t="s">
        <v>25</v>
      </c>
      <c r="B2" s="146"/>
      <c r="C2" s="146"/>
    </row>
    <row r="4" spans="2:3" ht="15">
      <c r="B4" s="6"/>
      <c r="C4" s="9"/>
    </row>
    <row r="5" spans="1:3" s="4" customFormat="1" ht="65.25" customHeight="1">
      <c r="A5" s="8" t="s">
        <v>7</v>
      </c>
      <c r="B5" s="7" t="s">
        <v>8</v>
      </c>
      <c r="C5" s="7" t="s">
        <v>21</v>
      </c>
    </row>
    <row r="6" spans="1:3" s="1" customFormat="1" ht="15">
      <c r="A6" s="2">
        <v>1</v>
      </c>
      <c r="B6" s="2" t="s">
        <v>18</v>
      </c>
      <c r="C6" s="5">
        <v>1</v>
      </c>
    </row>
    <row r="7" spans="1:3" s="1" customFormat="1" ht="15">
      <c r="A7" s="2">
        <v>1</v>
      </c>
      <c r="B7" s="2" t="s">
        <v>19</v>
      </c>
      <c r="C7" s="5">
        <v>1</v>
      </c>
    </row>
    <row r="8" spans="1:3" s="1" customFormat="1" ht="15">
      <c r="A8" s="2">
        <v>2</v>
      </c>
      <c r="B8" s="2" t="s">
        <v>20</v>
      </c>
      <c r="C8" s="5">
        <v>1</v>
      </c>
    </row>
    <row r="9" spans="1:3" s="1" customFormat="1" ht="15">
      <c r="A9" s="2">
        <v>3</v>
      </c>
      <c r="B9" s="2" t="s">
        <v>20</v>
      </c>
      <c r="C9" s="5">
        <v>1</v>
      </c>
    </row>
    <row r="10" spans="1:3" s="1" customFormat="1" ht="15">
      <c r="A10" s="2">
        <v>4</v>
      </c>
      <c r="B10" s="2" t="s">
        <v>20</v>
      </c>
      <c r="C10" s="5">
        <v>1</v>
      </c>
    </row>
    <row r="11" spans="1:3" s="1" customFormat="1" ht="15">
      <c r="A11" s="2">
        <v>5</v>
      </c>
      <c r="B11" s="2"/>
      <c r="C11" s="5"/>
    </row>
    <row r="12" spans="1:3" s="1" customFormat="1" ht="15">
      <c r="A12" s="2">
        <v>6</v>
      </c>
      <c r="B12" s="2"/>
      <c r="C12" s="5"/>
    </row>
    <row r="13" spans="1:3" ht="15">
      <c r="A13" s="2">
        <v>7</v>
      </c>
      <c r="B13" s="2"/>
      <c r="C13" s="5"/>
    </row>
    <row r="14" spans="1:3" ht="15">
      <c r="A14" s="2">
        <v>8</v>
      </c>
      <c r="B14" s="2"/>
      <c r="C14" s="5"/>
    </row>
    <row r="15" spans="1:3" ht="15">
      <c r="A15" s="2">
        <v>9</v>
      </c>
      <c r="B15" s="2"/>
      <c r="C15" s="5"/>
    </row>
    <row r="16" spans="1:3" ht="15">
      <c r="A16" s="2">
        <v>10</v>
      </c>
      <c r="B16" s="2"/>
      <c r="C16" s="5"/>
    </row>
    <row r="17" spans="1:3" ht="15">
      <c r="A17" s="2"/>
      <c r="B17" s="2" t="s">
        <v>6</v>
      </c>
      <c r="C17" s="5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12" zoomScaleSheetLayoutView="112" zoomScalePageLayoutView="0" workbookViewId="0" topLeftCell="A1">
      <selection activeCell="K25" sqref="K25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146" t="s">
        <v>28</v>
      </c>
      <c r="B2" s="146"/>
      <c r="C2" s="146"/>
    </row>
    <row r="4" spans="2:3" ht="15">
      <c r="B4" s="6"/>
      <c r="C4" s="9"/>
    </row>
    <row r="5" spans="1:3" s="4" customFormat="1" ht="65.25" customHeight="1">
      <c r="A5" s="8" t="s">
        <v>7</v>
      </c>
      <c r="B5" s="7" t="s">
        <v>8</v>
      </c>
      <c r="C5" s="7" t="s">
        <v>21</v>
      </c>
    </row>
    <row r="6" spans="1:3" s="1" customFormat="1" ht="15">
      <c r="A6" s="2">
        <v>1</v>
      </c>
      <c r="B6" s="2" t="s">
        <v>18</v>
      </c>
      <c r="C6" s="5">
        <v>1</v>
      </c>
    </row>
    <row r="7" spans="1:3" s="1" customFormat="1" ht="15">
      <c r="A7" s="2">
        <v>1</v>
      </c>
      <c r="B7" s="2" t="s">
        <v>19</v>
      </c>
      <c r="C7" s="5">
        <v>1</v>
      </c>
    </row>
    <row r="8" spans="1:3" s="1" customFormat="1" ht="15">
      <c r="A8" s="2">
        <v>2</v>
      </c>
      <c r="B8" s="2" t="s">
        <v>20</v>
      </c>
      <c r="C8" s="5">
        <v>1</v>
      </c>
    </row>
    <row r="9" spans="1:3" s="1" customFormat="1" ht="15">
      <c r="A9" s="2">
        <v>3</v>
      </c>
      <c r="B9" s="2" t="s">
        <v>20</v>
      </c>
      <c r="C9" s="5">
        <v>1</v>
      </c>
    </row>
    <row r="10" spans="1:3" s="1" customFormat="1" ht="15">
      <c r="A10" s="2">
        <v>4</v>
      </c>
      <c r="B10" s="2" t="s">
        <v>20</v>
      </c>
      <c r="C10" s="5">
        <v>1</v>
      </c>
    </row>
    <row r="11" spans="1:3" s="1" customFormat="1" ht="15">
      <c r="A11" s="2">
        <v>5</v>
      </c>
      <c r="B11" s="2"/>
      <c r="C11" s="5"/>
    </row>
    <row r="12" spans="1:3" s="1" customFormat="1" ht="15">
      <c r="A12" s="2">
        <v>6</v>
      </c>
      <c r="B12" s="2"/>
      <c r="C12" s="5"/>
    </row>
    <row r="13" spans="1:3" ht="15">
      <c r="A13" s="2">
        <v>7</v>
      </c>
      <c r="B13" s="2"/>
      <c r="C13" s="5"/>
    </row>
    <row r="14" spans="1:3" ht="15">
      <c r="A14" s="2">
        <v>8</v>
      </c>
      <c r="B14" s="2"/>
      <c r="C14" s="5"/>
    </row>
    <row r="15" spans="1:3" ht="15">
      <c r="A15" s="2">
        <v>9</v>
      </c>
      <c r="B15" s="2"/>
      <c r="C15" s="5"/>
    </row>
    <row r="16" spans="1:3" ht="15">
      <c r="A16" s="2">
        <v>10</v>
      </c>
      <c r="B16" s="2"/>
      <c r="C16" s="5"/>
    </row>
    <row r="17" spans="1:3" ht="15">
      <c r="A17" s="2"/>
      <c r="B17" s="2" t="s">
        <v>6</v>
      </c>
      <c r="C17" s="5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84" zoomScaleSheetLayoutView="84" zoomScalePageLayoutView="0" workbookViewId="0" topLeftCell="A1">
      <selection activeCell="H40" sqref="H40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46" t="s">
        <v>26</v>
      </c>
      <c r="B2" s="146"/>
      <c r="C2" s="146"/>
      <c r="D2" s="146"/>
    </row>
    <row r="4" spans="2:4" ht="15">
      <c r="B4" s="6"/>
      <c r="C4" s="145"/>
      <c r="D4" s="145"/>
    </row>
    <row r="5" spans="1:4" s="4" customFormat="1" ht="32.25" customHeight="1">
      <c r="A5" s="8" t="s">
        <v>7</v>
      </c>
      <c r="B5" s="7" t="s">
        <v>8</v>
      </c>
      <c r="C5" s="7" t="s">
        <v>9</v>
      </c>
      <c r="D5" s="7" t="s">
        <v>10</v>
      </c>
    </row>
    <row r="6" spans="1:4" s="1" customFormat="1" ht="15">
      <c r="A6" s="2">
        <v>1</v>
      </c>
      <c r="B6" s="2" t="s">
        <v>18</v>
      </c>
      <c r="C6" s="5">
        <v>1</v>
      </c>
      <c r="D6" s="5">
        <v>4</v>
      </c>
    </row>
    <row r="7" spans="1:4" s="1" customFormat="1" ht="15">
      <c r="A7" s="2">
        <v>1</v>
      </c>
      <c r="B7" s="2" t="s">
        <v>19</v>
      </c>
      <c r="C7" s="5">
        <v>1</v>
      </c>
      <c r="D7" s="5">
        <v>2</v>
      </c>
    </row>
    <row r="8" spans="1:4" s="1" customFormat="1" ht="15">
      <c r="A8" s="2">
        <v>2</v>
      </c>
      <c r="B8" s="2" t="s">
        <v>20</v>
      </c>
      <c r="C8" s="5">
        <v>1</v>
      </c>
      <c r="D8" s="5">
        <v>3</v>
      </c>
    </row>
    <row r="9" spans="1:4" s="1" customFormat="1" ht="15">
      <c r="A9" s="2">
        <v>3</v>
      </c>
      <c r="B9" s="2" t="s">
        <v>20</v>
      </c>
      <c r="C9" s="5">
        <v>1</v>
      </c>
      <c r="D9" s="5">
        <v>2</v>
      </c>
    </row>
    <row r="10" spans="1:4" s="1" customFormat="1" ht="15">
      <c r="A10" s="2">
        <v>4</v>
      </c>
      <c r="B10" s="2" t="s">
        <v>20</v>
      </c>
      <c r="C10" s="5">
        <v>1</v>
      </c>
      <c r="D10" s="5">
        <v>1</v>
      </c>
    </row>
    <row r="11" spans="1:4" s="1" customFormat="1" ht="15">
      <c r="A11" s="2">
        <v>5</v>
      </c>
      <c r="B11" s="2"/>
      <c r="C11" s="5"/>
      <c r="D11" s="5"/>
    </row>
    <row r="12" spans="1:4" s="1" customFormat="1" ht="15">
      <c r="A12" s="2">
        <v>6</v>
      </c>
      <c r="B12" s="2"/>
      <c r="C12" s="5"/>
      <c r="D12" s="5"/>
    </row>
    <row r="13" spans="1:4" ht="15">
      <c r="A13" s="2">
        <v>7</v>
      </c>
      <c r="B13" s="2"/>
      <c r="C13" s="5"/>
      <c r="D13" s="5"/>
    </row>
    <row r="14" spans="1:4" ht="15">
      <c r="A14" s="2">
        <v>8</v>
      </c>
      <c r="B14" s="2"/>
      <c r="C14" s="5"/>
      <c r="D14" s="5"/>
    </row>
    <row r="15" spans="1:4" ht="15">
      <c r="A15" s="2">
        <v>9</v>
      </c>
      <c r="B15" s="2"/>
      <c r="C15" s="5"/>
      <c r="D15" s="5"/>
    </row>
    <row r="16" spans="1:4" ht="15">
      <c r="A16" s="2">
        <v>10</v>
      </c>
      <c r="B16" s="2"/>
      <c r="C16" s="5"/>
      <c r="D16" s="5"/>
    </row>
    <row r="17" spans="1:4" ht="15">
      <c r="A17" s="2">
        <v>11</v>
      </c>
      <c r="B17" s="2"/>
      <c r="C17" s="5"/>
      <c r="D17" s="5"/>
    </row>
    <row r="18" spans="1:4" ht="15">
      <c r="A18" s="2">
        <v>12</v>
      </c>
      <c r="B18" s="2"/>
      <c r="C18" s="5"/>
      <c r="D18" s="5"/>
    </row>
    <row r="19" spans="1:4" ht="15">
      <c r="A19" s="2">
        <v>13</v>
      </c>
      <c r="B19" s="2"/>
      <c r="C19" s="5"/>
      <c r="D19" s="5"/>
    </row>
    <row r="20" spans="1:4" ht="15">
      <c r="A20" s="2">
        <v>14</v>
      </c>
      <c r="B20" s="2"/>
      <c r="C20" s="5"/>
      <c r="D20" s="5"/>
    </row>
    <row r="21" spans="1:4" ht="15">
      <c r="A21" s="2">
        <v>15</v>
      </c>
      <c r="B21" s="2"/>
      <c r="C21" s="5"/>
      <c r="D21" s="5"/>
    </row>
    <row r="22" spans="1:4" ht="15">
      <c r="A22" s="2">
        <v>16</v>
      </c>
      <c r="B22" s="2"/>
      <c r="C22" s="5"/>
      <c r="D22" s="5"/>
    </row>
    <row r="23" spans="1:4" ht="15">
      <c r="A23" s="2">
        <v>17</v>
      </c>
      <c r="B23" s="2"/>
      <c r="C23" s="5"/>
      <c r="D23" s="5"/>
    </row>
    <row r="24" spans="1:4" ht="15">
      <c r="A24" s="2">
        <v>18</v>
      </c>
      <c r="B24" s="2"/>
      <c r="C24" s="5"/>
      <c r="D24" s="5"/>
    </row>
    <row r="25" spans="1:4" ht="15">
      <c r="A25" s="2">
        <v>19</v>
      </c>
      <c r="B25" s="2"/>
      <c r="C25" s="5"/>
      <c r="D25" s="5"/>
    </row>
    <row r="26" spans="1:4" ht="15">
      <c r="A26" s="2">
        <v>20</v>
      </c>
      <c r="B26" s="2"/>
      <c r="C26" s="5"/>
      <c r="D26" s="5"/>
    </row>
    <row r="27" spans="1:4" ht="15">
      <c r="A27" s="2"/>
      <c r="B27" s="2" t="s">
        <v>6</v>
      </c>
      <c r="C27" s="5">
        <f>SUM(C6:C26)</f>
        <v>5</v>
      </c>
      <c r="D27" s="5">
        <f>SUM(D6:D26)</f>
        <v>12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98" zoomScaleSheetLayoutView="98" zoomScalePageLayoutView="0" workbookViewId="0" topLeftCell="A1">
      <selection activeCell="P32" sqref="P32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46" t="s">
        <v>29</v>
      </c>
      <c r="B2" s="146"/>
      <c r="C2" s="146"/>
      <c r="D2" s="146"/>
    </row>
    <row r="4" spans="2:4" ht="15">
      <c r="B4" s="6"/>
      <c r="C4" s="145"/>
      <c r="D4" s="145"/>
    </row>
    <row r="5" spans="1:4" s="4" customFormat="1" ht="32.25" customHeight="1">
      <c r="A5" s="8" t="s">
        <v>7</v>
      </c>
      <c r="B5" s="7" t="s">
        <v>8</v>
      </c>
      <c r="C5" s="7" t="s">
        <v>9</v>
      </c>
      <c r="D5" s="7" t="s">
        <v>10</v>
      </c>
    </row>
    <row r="6" spans="1:4" s="1" customFormat="1" ht="15">
      <c r="A6" s="2">
        <v>1</v>
      </c>
      <c r="B6" s="2" t="s">
        <v>18</v>
      </c>
      <c r="C6" s="5">
        <v>1</v>
      </c>
      <c r="D6" s="5">
        <v>4</v>
      </c>
    </row>
    <row r="7" spans="1:4" s="1" customFormat="1" ht="15">
      <c r="A7" s="2">
        <v>1</v>
      </c>
      <c r="B7" s="2" t="s">
        <v>19</v>
      </c>
      <c r="C7" s="5">
        <v>1</v>
      </c>
      <c r="D7" s="5">
        <v>2</v>
      </c>
    </row>
    <row r="8" spans="1:4" s="1" customFormat="1" ht="15">
      <c r="A8" s="2">
        <v>2</v>
      </c>
      <c r="B8" s="2" t="s">
        <v>20</v>
      </c>
      <c r="C8" s="5">
        <v>1</v>
      </c>
      <c r="D8" s="5">
        <v>3</v>
      </c>
    </row>
    <row r="9" spans="1:4" s="1" customFormat="1" ht="15">
      <c r="A9" s="2">
        <v>3</v>
      </c>
      <c r="B9" s="2" t="s">
        <v>20</v>
      </c>
      <c r="C9" s="5">
        <v>1</v>
      </c>
      <c r="D9" s="5">
        <v>2</v>
      </c>
    </row>
    <row r="10" spans="1:4" s="1" customFormat="1" ht="15">
      <c r="A10" s="2">
        <v>4</v>
      </c>
      <c r="B10" s="2" t="s">
        <v>20</v>
      </c>
      <c r="C10" s="5">
        <v>1</v>
      </c>
      <c r="D10" s="5">
        <v>1</v>
      </c>
    </row>
    <row r="11" spans="1:4" s="1" customFormat="1" ht="15">
      <c r="A11" s="2">
        <v>5</v>
      </c>
      <c r="B11" s="2"/>
      <c r="C11" s="5"/>
      <c r="D11" s="5"/>
    </row>
    <row r="12" spans="1:4" s="1" customFormat="1" ht="15">
      <c r="A12" s="2">
        <v>6</v>
      </c>
      <c r="B12" s="2"/>
      <c r="C12" s="5"/>
      <c r="D12" s="5"/>
    </row>
    <row r="13" spans="1:4" ht="15">
      <c r="A13" s="2">
        <v>7</v>
      </c>
      <c r="B13" s="2"/>
      <c r="C13" s="5"/>
      <c r="D13" s="5"/>
    </row>
    <row r="14" spans="1:4" ht="15">
      <c r="A14" s="2">
        <v>8</v>
      </c>
      <c r="B14" s="2"/>
      <c r="C14" s="5"/>
      <c r="D14" s="5"/>
    </row>
    <row r="15" spans="1:4" ht="15">
      <c r="A15" s="2">
        <v>9</v>
      </c>
      <c r="B15" s="2"/>
      <c r="C15" s="5"/>
      <c r="D15" s="5"/>
    </row>
    <row r="16" spans="1:4" ht="15">
      <c r="A16" s="2">
        <v>10</v>
      </c>
      <c r="B16" s="2"/>
      <c r="C16" s="5"/>
      <c r="D16" s="5"/>
    </row>
    <row r="17" spans="1:4" ht="15">
      <c r="A17" s="2">
        <v>11</v>
      </c>
      <c r="B17" s="2"/>
      <c r="C17" s="5"/>
      <c r="D17" s="5"/>
    </row>
    <row r="18" spans="1:4" ht="15">
      <c r="A18" s="2">
        <v>12</v>
      </c>
      <c r="B18" s="2"/>
      <c r="C18" s="5"/>
      <c r="D18" s="5"/>
    </row>
    <row r="19" spans="1:4" ht="15">
      <c r="A19" s="2">
        <v>13</v>
      </c>
      <c r="B19" s="2"/>
      <c r="C19" s="5"/>
      <c r="D19" s="5"/>
    </row>
    <row r="20" spans="1:4" ht="15">
      <c r="A20" s="2">
        <v>14</v>
      </c>
      <c r="B20" s="2"/>
      <c r="C20" s="5"/>
      <c r="D20" s="5"/>
    </row>
    <row r="21" spans="1:4" ht="15">
      <c r="A21" s="2">
        <v>15</v>
      </c>
      <c r="B21" s="2"/>
      <c r="C21" s="5"/>
      <c r="D21" s="5"/>
    </row>
    <row r="22" spans="1:4" ht="15">
      <c r="A22" s="2">
        <v>16</v>
      </c>
      <c r="B22" s="2"/>
      <c r="C22" s="5"/>
      <c r="D22" s="5"/>
    </row>
    <row r="23" spans="1:4" ht="15">
      <c r="A23" s="2">
        <v>17</v>
      </c>
      <c r="B23" s="2"/>
      <c r="C23" s="5"/>
      <c r="D23" s="5"/>
    </row>
    <row r="24" spans="1:4" ht="15">
      <c r="A24" s="2">
        <v>18</v>
      </c>
      <c r="B24" s="2"/>
      <c r="C24" s="5"/>
      <c r="D24" s="5"/>
    </row>
    <row r="25" spans="1:4" ht="15">
      <c r="A25" s="2">
        <v>19</v>
      </c>
      <c r="B25" s="2"/>
      <c r="C25" s="5"/>
      <c r="D25" s="5"/>
    </row>
    <row r="26" spans="1:4" ht="15">
      <c r="A26" s="2">
        <v>20</v>
      </c>
      <c r="B26" s="2"/>
      <c r="C26" s="5"/>
      <c r="D26" s="5"/>
    </row>
    <row r="27" spans="1:4" ht="15">
      <c r="A27" s="2"/>
      <c r="B27" s="2" t="s">
        <v>6</v>
      </c>
      <c r="C27" s="5">
        <f>SUM(C6:C26)</f>
        <v>5</v>
      </c>
      <c r="D27" s="5">
        <f>SUM(D6:D26)</f>
        <v>12</v>
      </c>
    </row>
  </sheetData>
  <sheetProtection/>
  <mergeCells count="2">
    <mergeCell ref="A2:D2"/>
    <mergeCell ref="C4:D4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view="pageBreakPreview" zoomScale="98" zoomScaleNormal="120" zoomScaleSheetLayoutView="98" zoomScalePageLayoutView="0" workbookViewId="0" topLeftCell="A1">
      <selection activeCell="J25" sqref="J25"/>
    </sheetView>
  </sheetViews>
  <sheetFormatPr defaultColWidth="9.00390625" defaultRowHeight="12.75"/>
  <cols>
    <col min="1" max="1" width="64.125" style="0" customWidth="1"/>
    <col min="2" max="5" width="17.125" style="0" customWidth="1"/>
  </cols>
  <sheetData>
    <row r="1" spans="1:5" ht="18.75">
      <c r="A1" s="147" t="s">
        <v>11</v>
      </c>
      <c r="B1" s="147"/>
      <c r="C1" s="147"/>
      <c r="D1" s="147"/>
      <c r="E1" s="147"/>
    </row>
    <row r="2" spans="1:5" ht="75">
      <c r="A2" s="10" t="s">
        <v>12</v>
      </c>
      <c r="B2" s="10" t="s">
        <v>30</v>
      </c>
      <c r="C2" s="10" t="s">
        <v>31</v>
      </c>
      <c r="D2" s="10" t="s">
        <v>32</v>
      </c>
      <c r="E2" s="10" t="s">
        <v>152</v>
      </c>
    </row>
    <row r="3" spans="1:5" ht="18.75">
      <c r="A3" s="11" t="s">
        <v>13</v>
      </c>
      <c r="B3" s="12"/>
      <c r="C3" s="12"/>
      <c r="D3" s="12"/>
      <c r="E3" s="12"/>
    </row>
    <row r="4" spans="1:5" ht="16.5">
      <c r="A4" s="13" t="s">
        <v>14</v>
      </c>
      <c r="B4" s="14"/>
      <c r="C4" s="14"/>
      <c r="D4" s="14"/>
      <c r="E4" s="14"/>
    </row>
    <row r="5" spans="1:5" ht="16.5">
      <c r="A5" s="13" t="s">
        <v>15</v>
      </c>
      <c r="B5" s="14"/>
      <c r="C5" s="14"/>
      <c r="D5" s="14"/>
      <c r="E5" s="14"/>
    </row>
    <row r="6" spans="1:5" ht="16.5">
      <c r="A6" s="13" t="s">
        <v>16</v>
      </c>
      <c r="B6" s="14"/>
      <c r="C6" s="14"/>
      <c r="D6" s="14"/>
      <c r="E6" s="14"/>
    </row>
    <row r="7" spans="1:5" ht="16.5">
      <c r="A7" s="13" t="s">
        <v>22</v>
      </c>
      <c r="B7" s="14"/>
      <c r="C7" s="14"/>
      <c r="D7" s="14"/>
      <c r="E7" s="14"/>
    </row>
    <row r="8" spans="1:5" ht="16.5">
      <c r="A8" s="13" t="s">
        <v>23</v>
      </c>
      <c r="B8" s="14"/>
      <c r="C8" s="14"/>
      <c r="D8" s="14"/>
      <c r="E8" s="14"/>
    </row>
    <row r="9" spans="1:5" ht="16.5">
      <c r="A9" s="13" t="s">
        <v>151</v>
      </c>
      <c r="B9" s="14"/>
      <c r="C9" s="14"/>
      <c r="D9" s="14"/>
      <c r="E9" s="14"/>
    </row>
    <row r="10" spans="1:5" ht="16.5">
      <c r="A10" s="13" t="s">
        <v>17</v>
      </c>
      <c r="B10" s="14"/>
      <c r="C10" s="14"/>
      <c r="D10" s="14"/>
      <c r="E10" s="14"/>
    </row>
  </sheetData>
  <sheetProtection/>
  <mergeCells count="1">
    <mergeCell ref="A1:E1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A14"/>
  <sheetViews>
    <sheetView view="pageBreakPreview" zoomScaleSheetLayoutView="100" zoomScalePageLayoutView="0" workbookViewId="0" topLeftCell="A1">
      <selection activeCell="N17" sqref="N17"/>
    </sheetView>
  </sheetViews>
  <sheetFormatPr defaultColWidth="9.00390625" defaultRowHeight="12.75"/>
  <cols>
    <col min="1" max="1" width="16.375" style="15" customWidth="1"/>
    <col min="2" max="2" width="8.75390625" style="15" customWidth="1"/>
    <col min="3" max="13" width="9.125" style="15" customWidth="1"/>
    <col min="14" max="15" width="10.00390625" style="15" customWidth="1"/>
    <col min="16" max="16" width="9.125" style="15" customWidth="1"/>
    <col min="17" max="17" width="10.375" style="15" customWidth="1"/>
    <col min="18" max="25" width="9.125" style="15" customWidth="1"/>
    <col min="26" max="26" width="12.125" style="15" customWidth="1"/>
    <col min="27" max="27" width="12.00390625" style="15" customWidth="1"/>
    <col min="28" max="16384" width="9.125" style="15" customWidth="1"/>
  </cols>
  <sheetData>
    <row r="2" spans="1:27" ht="18.75">
      <c r="A2" s="151" t="s">
        <v>33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</row>
    <row r="4" spans="1:7" ht="15.75">
      <c r="A4" s="16" t="s">
        <v>34</v>
      </c>
      <c r="B4" s="152"/>
      <c r="C4" s="152"/>
      <c r="D4" s="152"/>
      <c r="E4" s="152"/>
      <c r="F4" s="152"/>
      <c r="G4" s="152"/>
    </row>
    <row r="5" spans="1:27" ht="47.25" customHeight="1">
      <c r="A5" s="150" t="s">
        <v>35</v>
      </c>
      <c r="B5" s="150" t="s">
        <v>0</v>
      </c>
      <c r="C5" s="150"/>
      <c r="D5" s="150" t="s">
        <v>1</v>
      </c>
      <c r="E5" s="150"/>
      <c r="F5" s="150" t="s">
        <v>2</v>
      </c>
      <c r="G5" s="150"/>
      <c r="H5" s="150" t="s">
        <v>3</v>
      </c>
      <c r="I5" s="150"/>
      <c r="J5" s="150" t="s">
        <v>4</v>
      </c>
      <c r="K5" s="150"/>
      <c r="L5" s="150" t="s">
        <v>5</v>
      </c>
      <c r="M5" s="150"/>
      <c r="N5" s="150" t="s">
        <v>36</v>
      </c>
      <c r="O5" s="150"/>
      <c r="P5" s="148" t="s">
        <v>37</v>
      </c>
      <c r="Q5" s="149"/>
      <c r="R5" s="150" t="s">
        <v>38</v>
      </c>
      <c r="S5" s="150"/>
      <c r="T5" s="150" t="s">
        <v>39</v>
      </c>
      <c r="U5" s="150"/>
      <c r="V5" s="150" t="s">
        <v>40</v>
      </c>
      <c r="W5" s="150"/>
      <c r="X5" s="150" t="s">
        <v>41</v>
      </c>
      <c r="Y5" s="150"/>
      <c r="Z5" s="150" t="s">
        <v>42</v>
      </c>
      <c r="AA5" s="150"/>
    </row>
    <row r="6" spans="1:27" ht="63">
      <c r="A6" s="150"/>
      <c r="B6" s="17" t="s">
        <v>43</v>
      </c>
      <c r="C6" s="17" t="s">
        <v>44</v>
      </c>
      <c r="D6" s="17" t="s">
        <v>43</v>
      </c>
      <c r="E6" s="17" t="s">
        <v>44</v>
      </c>
      <c r="F6" s="17" t="s">
        <v>43</v>
      </c>
      <c r="G6" s="17" t="s">
        <v>44</v>
      </c>
      <c r="H6" s="17" t="s">
        <v>43</v>
      </c>
      <c r="I6" s="17" t="s">
        <v>44</v>
      </c>
      <c r="J6" s="17" t="s">
        <v>43</v>
      </c>
      <c r="K6" s="17" t="s">
        <v>44</v>
      </c>
      <c r="L6" s="17" t="s">
        <v>43</v>
      </c>
      <c r="M6" s="17" t="s">
        <v>44</v>
      </c>
      <c r="N6" s="17" t="s">
        <v>43</v>
      </c>
      <c r="O6" s="17" t="s">
        <v>44</v>
      </c>
      <c r="P6" s="17" t="s">
        <v>43</v>
      </c>
      <c r="Q6" s="17" t="s">
        <v>44</v>
      </c>
      <c r="R6" s="17" t="s">
        <v>43</v>
      </c>
      <c r="S6" s="17" t="s">
        <v>44</v>
      </c>
      <c r="T6" s="17" t="s">
        <v>43</v>
      </c>
      <c r="U6" s="17" t="s">
        <v>44</v>
      </c>
      <c r="V6" s="17" t="s">
        <v>43</v>
      </c>
      <c r="W6" s="17" t="s">
        <v>44</v>
      </c>
      <c r="X6" s="17" t="s">
        <v>43</v>
      </c>
      <c r="Y6" s="17" t="s">
        <v>44</v>
      </c>
      <c r="Z6" s="17" t="s">
        <v>45</v>
      </c>
      <c r="AA6" s="17" t="s">
        <v>46</v>
      </c>
    </row>
    <row r="7" spans="1:27" ht="15.75">
      <c r="A7" s="18" t="s">
        <v>47</v>
      </c>
      <c r="B7" s="18">
        <v>11</v>
      </c>
      <c r="C7" s="18">
        <v>220</v>
      </c>
      <c r="D7" s="18">
        <v>11</v>
      </c>
      <c r="E7" s="18">
        <v>220</v>
      </c>
      <c r="F7" s="18">
        <v>12</v>
      </c>
      <c r="G7" s="18">
        <v>240</v>
      </c>
      <c r="H7" s="18">
        <v>12</v>
      </c>
      <c r="I7" s="18">
        <v>240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>
        <f>+C7+E7+G7+I7+K7+M7+O7+Q7+S7+U7+W7+Y7</f>
        <v>920</v>
      </c>
    </row>
    <row r="8" spans="1:27" ht="15.75">
      <c r="A8" s="18" t="s">
        <v>48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>
        <f>+C8+E8+G8+I8+K8+M8+O8+Q8+S8+U8+W8+Y8</f>
        <v>0</v>
      </c>
    </row>
    <row r="9" spans="1:27" ht="15.75">
      <c r="A9" s="18" t="s">
        <v>49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>
        <f>+C9+E9+G9+I9+K9+M9+O9+Q9+S9+U9+W9+Y9</f>
        <v>0</v>
      </c>
    </row>
    <row r="10" spans="1:27" ht="15.75">
      <c r="A10" s="18" t="s">
        <v>50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>
        <f>+C10+E10+G10+I10+K10+M10+O10+Q10+S10+U10+W10+Y10</f>
        <v>0</v>
      </c>
    </row>
    <row r="11" spans="1:27" ht="15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15.75">
      <c r="A12" s="18" t="s">
        <v>42</v>
      </c>
      <c r="B12" s="18">
        <f>SUM(B7:B11)</f>
        <v>11</v>
      </c>
      <c r="C12" s="18">
        <f aca="true" t="shared" si="0" ref="C12:AA12">SUM(C7:C11)</f>
        <v>220</v>
      </c>
      <c r="D12" s="18">
        <f t="shared" si="0"/>
        <v>11</v>
      </c>
      <c r="E12" s="18">
        <f t="shared" si="0"/>
        <v>220</v>
      </c>
      <c r="F12" s="18">
        <f t="shared" si="0"/>
        <v>12</v>
      </c>
      <c r="G12" s="18">
        <f t="shared" si="0"/>
        <v>240</v>
      </c>
      <c r="H12" s="18">
        <f t="shared" si="0"/>
        <v>12</v>
      </c>
      <c r="I12" s="18">
        <f t="shared" si="0"/>
        <v>240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 t="shared" si="0"/>
        <v>0</v>
      </c>
      <c r="P12" s="18">
        <f t="shared" si="0"/>
        <v>0</v>
      </c>
      <c r="Q12" s="18">
        <f t="shared" si="0"/>
        <v>0</v>
      </c>
      <c r="R12" s="18">
        <f t="shared" si="0"/>
        <v>0</v>
      </c>
      <c r="S12" s="18">
        <f t="shared" si="0"/>
        <v>0</v>
      </c>
      <c r="T12" s="18">
        <f t="shared" si="0"/>
        <v>0</v>
      </c>
      <c r="U12" s="18">
        <f t="shared" si="0"/>
        <v>0</v>
      </c>
      <c r="V12" s="18">
        <f t="shared" si="0"/>
        <v>0</v>
      </c>
      <c r="W12" s="18">
        <f t="shared" si="0"/>
        <v>0</v>
      </c>
      <c r="X12" s="18">
        <f t="shared" si="0"/>
        <v>0</v>
      </c>
      <c r="Y12" s="18">
        <f t="shared" si="0"/>
        <v>0</v>
      </c>
      <c r="Z12" s="18">
        <f t="shared" si="0"/>
        <v>0</v>
      </c>
      <c r="AA12" s="18">
        <f t="shared" si="0"/>
        <v>920</v>
      </c>
    </row>
    <row r="14" ht="15.75">
      <c r="A14" s="19"/>
    </row>
  </sheetData>
  <sheetProtection/>
  <mergeCells count="16">
    <mergeCell ref="A2:AA2"/>
    <mergeCell ref="B4:G4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</mergeCells>
  <printOptions/>
  <pageMargins left="0.7" right="0.7" top="0.75" bottom="0.75" header="0.3" footer="0.3"/>
  <pageSetup horizontalDpi="600" verticalDpi="600" orientation="portrait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Eyüp ATEŞ</cp:lastModifiedBy>
  <cp:lastPrinted>2023-05-26T08:25:27Z</cp:lastPrinted>
  <dcterms:created xsi:type="dcterms:W3CDTF">2006-05-22T11:56:29Z</dcterms:created>
  <dcterms:modified xsi:type="dcterms:W3CDTF">2023-05-26T08:27:03Z</dcterms:modified>
  <cp:category/>
  <cp:version/>
  <cp:contentType/>
  <cp:contentStatus/>
</cp:coreProperties>
</file>