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.albas\Desktop\"/>
    </mc:Choice>
  </mc:AlternateContent>
  <bookViews>
    <workbookView xWindow="0" yWindow="0" windowWidth="27555" windowHeight="12225"/>
  </bookViews>
  <sheets>
    <sheet name="Yurtdışı Geçici" sheetId="4" r:id="rId1"/>
    <sheet name="yurtiçi sürekli" sheetId="6" r:id="rId2"/>
    <sheet name="Yurtiçi Geçicii" sheetId="8" r:id="rId3"/>
    <sheet name="konaklama 4.madde" sheetId="1" r:id="rId4"/>
    <sheet name="konaklama 5.madde" sheetId="2" r:id="rId5"/>
    <sheet name="konaklma hesp3" sheetId="3" r:id="rId6"/>
    <sheet name="Sayfa1" sheetId="5" r:id="rId7"/>
  </sheets>
  <externalReferences>
    <externalReference r:id="rId8"/>
  </externalReferences>
  <definedNames>
    <definedName name="D.V.">#REF!</definedName>
    <definedName name="DAM.V.">#REF!</definedName>
    <definedName name="DENE">'[1]tahakkuk müzekkeresi_1'!#REF!</definedName>
    <definedName name="GEL.V.">#REF!</definedName>
    <definedName name="GÖSTERGE">#REF!</definedName>
    <definedName name="KDV">#REF!</definedName>
    <definedName name="M.K.SAYISI">#REF!</definedName>
    <definedName name="_xlnm.Print_Area" localSheetId="2">'Yurtiçi Geçicii'!$A$1:$BH$37</definedName>
    <definedName name="_xlnm.Print_Area" localSheetId="1">'yurtiçi sürekli'!$A$10:$AR$42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4" i="1"/>
  <c r="B13" i="1" s="1"/>
  <c r="F4" i="1" l="1"/>
  <c r="AX35" i="8"/>
  <c r="AX34" i="8"/>
  <c r="AA14" i="8"/>
  <c r="AT14" i="8" s="1"/>
  <c r="AA15" i="8"/>
  <c r="AT15" i="8"/>
  <c r="AA16" i="8"/>
  <c r="AT16" i="8" s="1"/>
  <c r="AA17" i="8"/>
  <c r="AT17" i="8"/>
  <c r="AA18" i="8"/>
  <c r="AT18" i="8" s="1"/>
  <c r="AA19" i="8"/>
  <c r="AT19" i="8"/>
  <c r="AA20" i="8"/>
  <c r="AT20" i="8" s="1"/>
  <c r="AA21" i="8"/>
  <c r="AT21" i="8"/>
  <c r="AA22" i="8"/>
  <c r="AT22" i="8" s="1"/>
  <c r="AA23" i="8"/>
  <c r="AT23" i="8"/>
  <c r="AA24" i="8"/>
  <c r="AT24" i="8" s="1"/>
  <c r="AA25" i="8"/>
  <c r="AT25" i="8"/>
  <c r="D7" i="1" l="1"/>
  <c r="F7" i="1" s="1"/>
  <c r="B10" i="1"/>
  <c r="AT26" i="8"/>
  <c r="AM40" i="6"/>
  <c r="AM39" i="6"/>
  <c r="F10" i="1" l="1"/>
  <c r="D13" i="1" s="1"/>
  <c r="M20" i="6"/>
  <c r="P20" i="6" s="1"/>
  <c r="P30" i="6" s="1"/>
  <c r="AE20" i="6"/>
  <c r="AF20" i="6" s="1"/>
  <c r="U30" i="6"/>
  <c r="AL36" i="6"/>
  <c r="AJ20" i="6" l="1"/>
  <c r="AF30" i="6"/>
  <c r="Y20" i="6"/>
  <c r="Y30" i="6" s="1"/>
  <c r="AA13" i="4"/>
  <c r="AA14" i="4"/>
  <c r="AJ30" i="6" l="1"/>
  <c r="AM30" i="6"/>
  <c r="AM20" i="6"/>
  <c r="AO20" i="6"/>
  <c r="AT17" i="4"/>
  <c r="BC17" i="4" s="1"/>
  <c r="AA17" i="4"/>
  <c r="BC16" i="4"/>
  <c r="AT16" i="4"/>
  <c r="AA16" i="4"/>
  <c r="BC15" i="4"/>
  <c r="AA15" i="4"/>
  <c r="AT14" i="4"/>
  <c r="BC14" i="4" s="1"/>
  <c r="AT13" i="4"/>
  <c r="BC13" i="4" s="1"/>
  <c r="D16" i="3"/>
  <c r="D13" i="3"/>
  <c r="B13" i="3"/>
  <c r="F13" i="3" s="1"/>
  <c r="B16" i="3" s="1"/>
  <c r="F16" i="3" s="1"/>
  <c r="D19" i="3" s="1"/>
  <c r="D10" i="3"/>
  <c r="D7" i="3"/>
  <c r="B10" i="3" s="1"/>
  <c r="F10" i="3" s="1"/>
  <c r="B19" i="3" s="1"/>
  <c r="F19" i="3" s="1"/>
  <c r="B7" i="3"/>
  <c r="D4" i="3"/>
  <c r="B7" i="2"/>
  <c r="D4" i="2"/>
  <c r="D7" i="2" s="1"/>
  <c r="B10" i="2" s="1"/>
  <c r="F10" i="2" s="1"/>
  <c r="AO30" i="6" l="1"/>
  <c r="BC23" i="4"/>
  <c r="F7" i="3"/>
  <c r="F7" i="2"/>
</calcChain>
</file>

<file path=xl/comments1.xml><?xml version="1.0" encoding="utf-8"?>
<comments xmlns="http://schemas.openxmlformats.org/spreadsheetml/2006/main">
  <authors>
    <author>adibelli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 yapılacak personelin adı ve soyadı yazılır.</t>
        </r>
      </text>
    </comment>
    <comment ref="A2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 yapılacak personelin ünvanı yazılır. (</t>
        </r>
        <r>
          <rPr>
            <b/>
            <sz val="10"/>
            <color indexed="10"/>
            <rFont val="Tahoma"/>
            <family val="2"/>
            <charset val="162"/>
          </rPr>
          <t>Prof. / Doc. / Memur / Tekniker vb.</t>
        </r>
        <r>
          <rPr>
            <b/>
            <sz val="10"/>
            <color indexed="81"/>
            <rFont val="Tahoma"/>
            <family val="2"/>
            <charset val="162"/>
          </rPr>
          <t>)</t>
        </r>
      </text>
    </comment>
    <comment ref="A3" authorId="0" shapeId="0">
      <text>
        <r>
          <rPr>
            <b/>
            <sz val="10"/>
            <color indexed="81"/>
            <rFont val="Tahoma"/>
            <family val="2"/>
            <charset val="162"/>
          </rPr>
          <t>Personelin "Ödemeye Esas" derece/kademesi yazılır. (e-Bordrolardan yararlanılabilir)</t>
        </r>
      </text>
    </comment>
    <comment ref="A4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* Rektör,Rektör Yardımcıları, Dekanlar, Dekan Yardımcıları, Yüksekokul Müdürleri ve Profesörlük kadrosunda 4 yılını tamamlamış olan profesörler : </t>
        </r>
        <r>
          <rPr>
            <b/>
            <sz val="12"/>
            <color indexed="10"/>
            <rFont val="Tahoma"/>
            <family val="2"/>
            <charset val="162"/>
          </rPr>
          <t>6400</t>
        </r>
        <r>
          <rPr>
            <b/>
            <sz val="10"/>
            <color indexed="81"/>
            <rFont val="Tahoma"/>
            <family val="2"/>
            <charset val="162"/>
          </rPr>
          <t xml:space="preserve">
* Yukarıda yazılı olan kadrolar dışında kalan profesörler : </t>
        </r>
        <r>
          <rPr>
            <b/>
            <sz val="12"/>
            <color indexed="10"/>
            <rFont val="Tahoma"/>
            <family val="2"/>
            <charset val="162"/>
          </rPr>
          <t>5300</t>
        </r>
        <r>
          <rPr>
            <b/>
            <sz val="10"/>
            <color indexed="81"/>
            <rFont val="Tahoma"/>
            <family val="2"/>
            <charset val="162"/>
          </rPr>
          <t xml:space="preserve">
* Doçentler : </t>
        </r>
        <r>
          <rPr>
            <b/>
            <sz val="12"/>
            <color indexed="10"/>
            <rFont val="Tahoma"/>
            <family val="2"/>
            <charset val="162"/>
          </rPr>
          <t>4800</t>
        </r>
        <r>
          <rPr>
            <b/>
            <sz val="10"/>
            <color indexed="81"/>
            <rFont val="Tahoma"/>
            <family val="2"/>
            <charset val="162"/>
          </rPr>
          <t xml:space="preserve">
* Yardımcı Doçentler : </t>
        </r>
        <r>
          <rPr>
            <b/>
            <sz val="12"/>
            <color indexed="10"/>
            <rFont val="Tahoma"/>
            <family val="2"/>
            <charset val="162"/>
          </rPr>
          <t>3600</t>
        </r>
        <r>
          <rPr>
            <b/>
            <sz val="10"/>
            <color indexed="81"/>
            <rFont val="Tahoma"/>
            <family val="2"/>
            <charset val="162"/>
          </rPr>
          <t xml:space="preserve">
* Öğretim Görevlileri, Okutmanlar, Diğer Öğretim Yardımcıları, Araştırma Görevlileri, Çevirici ve Eğitim-Öğretim Planlamacısı
 - Derecesi " 1 "  olanlar                         : </t>
        </r>
        <r>
          <rPr>
            <b/>
            <sz val="12"/>
            <color indexed="10"/>
            <rFont val="Tahoma"/>
            <family val="2"/>
            <charset val="162"/>
          </rPr>
          <t>3600</t>
        </r>
        <r>
          <rPr>
            <b/>
            <sz val="14"/>
            <color indexed="10"/>
            <rFont val="Tahoma"/>
            <family val="2"/>
            <charset val="162"/>
          </rPr>
          <t xml:space="preserve">
</t>
        </r>
        <r>
          <rPr>
            <b/>
            <sz val="10"/>
            <color indexed="81"/>
            <rFont val="Tahoma"/>
            <family val="2"/>
            <charset val="162"/>
          </rPr>
          <t xml:space="preserve"> - Derecesi " 2 " olanlar                          : </t>
        </r>
        <r>
          <rPr>
            <b/>
            <sz val="12"/>
            <color indexed="10"/>
            <rFont val="Tahoma"/>
            <family val="2"/>
            <charset val="162"/>
          </rPr>
          <t>2700</t>
        </r>
        <r>
          <rPr>
            <b/>
            <sz val="10"/>
            <color indexed="81"/>
            <rFont val="Tahoma"/>
            <family val="2"/>
            <charset val="162"/>
          </rPr>
          <t xml:space="preserve">
 - Derecesi " 3 - 7 arasında " olanlar     : </t>
        </r>
        <r>
          <rPr>
            <b/>
            <sz val="12"/>
            <color indexed="10"/>
            <rFont val="Tahoma"/>
            <family val="2"/>
            <charset val="162"/>
          </rPr>
          <t>2300</t>
        </r>
        <r>
          <rPr>
            <b/>
            <sz val="10"/>
            <color indexed="81"/>
            <rFont val="Tahoma"/>
            <family val="2"/>
            <charset val="162"/>
          </rPr>
          <t xml:space="preserve">
</t>
        </r>
      </text>
    </comment>
    <comment ref="A5" authorId="0" shapeId="0">
      <text>
        <r>
          <rPr>
            <b/>
            <sz val="11"/>
            <color indexed="10"/>
            <rFont val="Tahoma"/>
            <family val="2"/>
            <charset val="162"/>
          </rPr>
          <t xml:space="preserve">
NOT 1: </t>
        </r>
        <r>
          <rPr>
            <b/>
            <sz val="11"/>
            <color indexed="81"/>
            <rFont val="Tahoma"/>
            <family val="2"/>
            <charset val="162"/>
          </rPr>
          <t>Yurtdışı gündelik tutarlarınızı öğrenmek için (</t>
        </r>
        <r>
          <rPr>
            <b/>
            <sz val="11"/>
            <color indexed="10"/>
            <rFont val="Tahoma"/>
            <family val="2"/>
            <charset val="162"/>
          </rPr>
          <t>Gündeliği</t>
        </r>
        <r>
          <rPr>
            <b/>
            <sz val="11"/>
            <color indexed="81"/>
            <rFont val="Tahoma"/>
            <family val="2"/>
            <charset val="162"/>
          </rPr>
          <t xml:space="preserve">) yazısının üzerine tıklayabilirsiniz.
</t>
        </r>
        <r>
          <rPr>
            <b/>
            <sz val="11"/>
            <color indexed="10"/>
            <rFont val="Tahoma"/>
            <family val="2"/>
            <charset val="162"/>
          </rPr>
          <t>NOT:</t>
        </r>
        <r>
          <rPr>
            <b/>
            <sz val="11"/>
            <color indexed="81"/>
            <rFont val="Tahoma"/>
            <family val="2"/>
            <charset val="162"/>
          </rPr>
          <t xml:space="preserve"> Kuruşları yazarken lütfen </t>
        </r>
        <r>
          <rPr>
            <b/>
            <sz val="11"/>
            <color indexed="10"/>
            <rFont val="Tahoma"/>
            <family val="2"/>
            <charset val="162"/>
          </rPr>
          <t>virgül (,)</t>
        </r>
        <r>
          <rPr>
            <b/>
            <sz val="11"/>
            <color indexed="81"/>
            <rFont val="Tahoma"/>
            <family val="2"/>
            <charset val="162"/>
          </rPr>
          <t xml:space="preserve"> kullanınız</t>
        </r>
        <r>
          <rPr>
            <b/>
            <sz val="10"/>
            <color indexed="81"/>
            <rFont val="Tahoma"/>
            <family val="2"/>
            <charset val="162"/>
          </rPr>
          <t xml:space="preserve">
</t>
        </r>
      </text>
    </comment>
    <comment ref="A6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Ödeme yapılacak personelin </t>
        </r>
        <r>
          <rPr>
            <b/>
            <sz val="10"/>
            <color indexed="10"/>
            <rFont val="Tahoma"/>
            <family val="2"/>
            <charset val="162"/>
          </rPr>
          <t>TC Kimlik Numarası</t>
        </r>
        <r>
          <rPr>
            <b/>
            <sz val="10"/>
            <color indexed="81"/>
            <rFont val="Tahoma"/>
            <family val="2"/>
            <charset val="162"/>
          </rPr>
          <t xml:space="preserve"> yazılır.
Personel yabancı uyruklu ise </t>
        </r>
        <r>
          <rPr>
            <b/>
            <sz val="10"/>
            <color indexed="10"/>
            <rFont val="Tahoma"/>
            <family val="2"/>
            <charset val="162"/>
          </rPr>
          <t>Yabancı Kimlik Numarası</t>
        </r>
        <r>
          <rPr>
            <b/>
            <sz val="10"/>
            <color indexed="81"/>
            <rFont val="Tahoma"/>
            <family val="2"/>
            <charset val="162"/>
          </rPr>
          <t xml:space="preserve"> yazılır.</t>
        </r>
      </text>
    </comment>
    <comment ref="AR6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Ödemenin yapıldığı bütçe kaynağı yazılacaktır. (</t>
        </r>
        <r>
          <rPr>
            <b/>
            <sz val="10"/>
            <color indexed="10"/>
            <rFont val="Tahoma"/>
            <family val="2"/>
            <charset val="162"/>
          </rPr>
          <t>Fen Edebiyat Fakültesi</t>
        </r>
        <r>
          <rPr>
            <b/>
            <sz val="10"/>
            <color indexed="81"/>
            <rFont val="Tahoma"/>
            <family val="2"/>
            <charset val="162"/>
          </rPr>
          <t xml:space="preserve">, </t>
        </r>
        <r>
          <rPr>
            <b/>
            <sz val="10"/>
            <color indexed="10"/>
            <rFont val="Tahoma"/>
            <family val="2"/>
            <charset val="162"/>
          </rPr>
          <t>Sosyal Bilimler Enstitüsü</t>
        </r>
        <r>
          <rPr>
            <b/>
            <sz val="10"/>
            <color indexed="81"/>
            <rFont val="Tahoma"/>
            <family val="2"/>
            <charset val="162"/>
          </rPr>
          <t xml:space="preserve">, </t>
        </r>
        <r>
          <rPr>
            <b/>
            <sz val="10"/>
            <color indexed="10"/>
            <rFont val="Tahoma"/>
            <family val="2"/>
            <charset val="162"/>
          </rPr>
          <t xml:space="preserve">Özel Kalem (Rektörlük) </t>
        </r>
        <r>
          <rPr>
            <b/>
            <sz val="10"/>
            <color indexed="81"/>
            <rFont val="Tahoma"/>
            <family val="2"/>
            <charset val="162"/>
          </rPr>
          <t xml:space="preserve">vb.)
</t>
        </r>
      </text>
    </comment>
    <comment ref="A7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 yapılacak hesabın ait olduğu bankanın adı, şube kodu ve şubenin bulunduğu il yazılır.</t>
        </r>
      </text>
    </comment>
    <comment ref="AR7" authorId="0" shapeId="0">
      <text>
        <r>
          <rPr>
            <b/>
            <sz val="10"/>
            <color indexed="81"/>
            <rFont val="Tahoma"/>
            <family val="2"/>
            <charset val="162"/>
          </rPr>
          <t>İçinde bulunulan cari yıl yazılır. (</t>
        </r>
        <r>
          <rPr>
            <b/>
            <sz val="10"/>
            <color indexed="10"/>
            <rFont val="Tahoma"/>
            <family val="2"/>
            <charset val="162"/>
          </rPr>
          <t>2016</t>
        </r>
        <r>
          <rPr>
            <b/>
            <sz val="10"/>
            <color indexed="81"/>
            <rFont val="Tahoma"/>
            <family val="2"/>
            <charset val="162"/>
          </rPr>
          <t>)</t>
        </r>
      </text>
    </comment>
    <comment ref="A8" authorId="0" shapeId="0">
      <text>
        <r>
          <rPr>
            <b/>
            <sz val="10"/>
            <color indexed="81"/>
            <rFont val="Tahoma"/>
            <family val="2"/>
            <charset val="162"/>
          </rPr>
          <t>Görevin başlangıç ve bitiş tarihleri yazılacaktır.
(</t>
        </r>
        <r>
          <rPr>
            <b/>
            <sz val="10"/>
            <color indexed="10"/>
            <rFont val="Tahoma"/>
            <family val="2"/>
            <charset val="162"/>
          </rPr>
          <t>01.04.2016 - 15.04.2016</t>
        </r>
        <r>
          <rPr>
            <b/>
            <sz val="10"/>
            <color indexed="81"/>
            <rFont val="Tahoma"/>
            <family val="2"/>
            <charset val="162"/>
          </rPr>
          <t>)</t>
        </r>
      </text>
    </comment>
    <comment ref="I8" authorId="0" shapeId="0">
      <text>
        <r>
          <rPr>
            <b/>
            <sz val="10"/>
            <color indexed="81"/>
            <rFont val="Tahoma"/>
            <family val="2"/>
            <charset val="162"/>
          </rPr>
          <t>Görevli olarak giden personel tüm harcama kalemlerini bu sütuna yazacaktır.
Örneğin; İtalya'ya giden personel ilk satırına "</t>
        </r>
        <r>
          <rPr>
            <b/>
            <sz val="10"/>
            <color indexed="10"/>
            <rFont val="Tahoma"/>
            <family val="2"/>
            <charset val="162"/>
          </rPr>
          <t>Ankara-İtalya</t>
        </r>
        <r>
          <rPr>
            <b/>
            <sz val="10"/>
            <color indexed="81"/>
            <rFont val="Tahoma"/>
            <family val="2"/>
            <charset val="162"/>
          </rPr>
          <t>" yazacaktır.
Görevli olduğu günlerde konaklama gideri varsa bir alt satırına "</t>
        </r>
        <r>
          <rPr>
            <b/>
            <sz val="10"/>
            <color indexed="10"/>
            <rFont val="Tahoma"/>
            <family val="2"/>
            <charset val="162"/>
          </rPr>
          <t>Konaklama</t>
        </r>
        <r>
          <rPr>
            <b/>
            <sz val="10"/>
            <color indexed="81"/>
            <rFont val="Tahoma"/>
            <family val="2"/>
            <charset val="162"/>
          </rPr>
          <t>" yazacaktır.
Bunların haricinde farklı bir harcama varsa alt satırlara devam edilecektir. (</t>
        </r>
        <r>
          <rPr>
            <b/>
            <sz val="10"/>
            <color indexed="10"/>
            <rFont val="Tahoma"/>
            <family val="2"/>
            <charset val="162"/>
          </rPr>
          <t>Konferans Katılım Ücreti, Taksi vb.</t>
        </r>
        <r>
          <rPr>
            <b/>
            <sz val="10"/>
            <color indexed="81"/>
            <rFont val="Tahoma"/>
            <family val="2"/>
            <charset val="162"/>
          </rPr>
          <t xml:space="preserve">)
</t>
        </r>
        <r>
          <rPr>
            <b/>
            <sz val="11"/>
            <color indexed="81"/>
            <rFont val="Tahoma"/>
            <family val="2"/>
            <charset val="162"/>
          </rPr>
          <t xml:space="preserve">
</t>
        </r>
        <r>
          <rPr>
            <b/>
            <sz val="11"/>
            <color indexed="10"/>
            <rFont val="Tahoma"/>
            <family val="2"/>
            <charset val="162"/>
          </rPr>
          <t xml:space="preserve">NOT: </t>
        </r>
        <r>
          <rPr>
            <b/>
            <sz val="11"/>
            <color indexed="81"/>
            <rFont val="Tahoma"/>
            <family val="2"/>
            <charset val="162"/>
          </rPr>
          <t xml:space="preserve">Konaklama ücreti hasabı:  
- </t>
        </r>
        <r>
          <rPr>
            <b/>
            <sz val="11"/>
            <color indexed="10"/>
            <rFont val="Tahoma"/>
            <family val="2"/>
            <charset val="162"/>
          </rPr>
          <t>Konaklama ücreti, gündeliğin %40'ını geçmiyorsa,</t>
        </r>
        <r>
          <rPr>
            <b/>
            <sz val="11"/>
            <color indexed="81"/>
            <rFont val="Tahoma"/>
            <family val="2"/>
            <charset val="162"/>
          </rPr>
          <t xml:space="preserve"> konaklama ücreti ödenmez.
- </t>
        </r>
        <r>
          <rPr>
            <b/>
            <sz val="11"/>
            <color indexed="10"/>
            <rFont val="Tahoma"/>
            <family val="2"/>
            <charset val="162"/>
          </rPr>
          <t>Konaklama ücreti, gündeliğin %40'ını aşması halinde,</t>
        </r>
        <r>
          <rPr>
            <b/>
            <sz val="11"/>
            <color indexed="81"/>
            <rFont val="Tahoma"/>
            <family val="2"/>
            <charset val="162"/>
          </rPr>
          <t xml:space="preserve"> aşan kısmının %70'i ayrıca ödenir. Ancak bu tutar </t>
        </r>
        <r>
          <rPr>
            <b/>
            <sz val="11"/>
            <color indexed="10"/>
            <rFont val="Tahoma"/>
            <family val="2"/>
            <charset val="162"/>
          </rPr>
          <t xml:space="preserve">GÜNDELİĞİN </t>
        </r>
        <r>
          <rPr>
            <b/>
            <sz val="11"/>
            <color indexed="81"/>
            <rFont val="Tahoma"/>
            <family val="2"/>
            <charset val="162"/>
          </rPr>
          <t xml:space="preserve">%70'ini geçemez. (3-5 sütünlar için)
</t>
        </r>
      </text>
    </comment>
    <comment ref="BC8" authorId="0" shapeId="0">
      <text>
        <r>
          <rPr>
            <b/>
            <sz val="11"/>
            <color indexed="10"/>
            <rFont val="Tahoma"/>
            <family val="2"/>
            <charset val="162"/>
          </rPr>
          <t>BU SÜTUNA HİÇBİR DEĞER YAZILMAYACAKTIR !</t>
        </r>
      </text>
    </comment>
    <comment ref="T9" authorId="0" shapeId="0">
      <text>
        <r>
          <rPr>
            <b/>
            <sz val="10"/>
            <color indexed="81"/>
            <rFont val="Tahoma"/>
            <family val="2"/>
            <charset val="162"/>
          </rPr>
          <t>Görevde geçirilen gün sayısı yazılacaktır.</t>
        </r>
      </text>
    </comment>
    <comment ref="W9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Gündeliği satırında yazılı olan tutara göre bu sütun doldurulacaktır. (Kuruş yazılırken </t>
        </r>
        <r>
          <rPr>
            <b/>
            <sz val="10"/>
            <color indexed="10"/>
            <rFont val="Tahoma"/>
            <family val="2"/>
            <charset val="162"/>
          </rPr>
          <t>virgül ","</t>
        </r>
        <r>
          <rPr>
            <b/>
            <sz val="10"/>
            <color indexed="81"/>
            <rFont val="Tahoma"/>
            <family val="2"/>
            <charset val="162"/>
          </rPr>
          <t xml:space="preserve"> kullanılacaktır.)
</t>
        </r>
      </text>
    </comment>
    <comment ref="AA9" authorId="0" shapeId="0">
      <text>
        <r>
          <rPr>
            <b/>
            <sz val="10"/>
            <color indexed="10"/>
            <rFont val="Tahoma"/>
            <family val="2"/>
            <charset val="162"/>
          </rPr>
          <t>BU SÜTUNA HİÇBİR DEĞER YAZILMAYACAKTIR !</t>
        </r>
      </text>
    </comment>
    <comment ref="AD9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
Ulaşım için kullanılan taşıtlar yazılacaktır.
(</t>
        </r>
        <r>
          <rPr>
            <b/>
            <sz val="10"/>
            <color indexed="10"/>
            <rFont val="Tahoma"/>
            <family val="2"/>
            <charset val="162"/>
          </rPr>
          <t>Taksi, Tren vb.</t>
        </r>
        <r>
          <rPr>
            <b/>
            <sz val="10"/>
            <color indexed="81"/>
            <rFont val="Tahoma"/>
            <family val="2"/>
            <charset val="162"/>
          </rPr>
          <t xml:space="preserve">)
</t>
        </r>
        <r>
          <rPr>
            <b/>
            <sz val="10"/>
            <color indexed="10"/>
            <rFont val="Tahoma"/>
            <family val="2"/>
            <charset val="162"/>
          </rPr>
          <t xml:space="preserve">NOT 1: </t>
        </r>
        <r>
          <rPr>
            <b/>
            <sz val="10"/>
            <color indexed="81"/>
            <rFont val="Tahoma"/>
            <family val="2"/>
            <charset val="162"/>
          </rPr>
          <t xml:space="preserve">Yurtdışında kullanılan taşıtların faturaları </t>
        </r>
        <r>
          <rPr>
            <b/>
            <sz val="10"/>
            <color indexed="10"/>
            <rFont val="Tahoma"/>
            <family val="2"/>
            <charset val="162"/>
          </rPr>
          <t>mutlaka</t>
        </r>
        <r>
          <rPr>
            <b/>
            <sz val="10"/>
            <color indexed="81"/>
            <rFont val="Tahoma"/>
            <family val="2"/>
            <charset val="162"/>
          </rPr>
          <t xml:space="preserve"> ibraz edilecektir.
</t>
        </r>
        <r>
          <rPr>
            <b/>
            <sz val="10"/>
            <color indexed="10"/>
            <rFont val="Tahoma"/>
            <family val="2"/>
            <charset val="162"/>
          </rPr>
          <t>NOT 2:</t>
        </r>
        <r>
          <rPr>
            <b/>
            <sz val="10"/>
            <color indexed="81"/>
            <rFont val="Tahoma"/>
            <family val="2"/>
            <charset val="162"/>
          </rPr>
          <t>Uçak biletinin aslı veya fatura yerine geçen elektronik biletin olması zorunludur.</t>
        </r>
      </text>
    </comment>
    <comment ref="AT9" authorId="0" shapeId="0">
      <text>
        <r>
          <rPr>
            <b/>
            <sz val="11"/>
            <color indexed="10"/>
            <rFont val="Tahoma"/>
            <family val="2"/>
            <charset val="162"/>
          </rPr>
          <t>BU SÜTUNA HİÇBİR DEĞER YAZILMAYACAKTIR !</t>
        </r>
      </text>
    </comment>
    <comment ref="A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
Dövizin cinsi yazılacaktır. 
(</t>
        </r>
        <r>
          <rPr>
            <b/>
            <sz val="9"/>
            <color indexed="10"/>
            <rFont val="Tahoma"/>
            <family val="2"/>
            <charset val="162"/>
          </rPr>
          <t>Euro, Dolar vb.</t>
        </r>
        <r>
          <rPr>
            <b/>
            <sz val="9"/>
            <color indexed="81"/>
            <rFont val="Tahoma"/>
            <family val="2"/>
            <charset val="162"/>
          </rPr>
          <t>)</t>
        </r>
      </text>
    </comment>
    <comment ref="AP10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Beyanın doldurulduğu tarihin T.C.Merkez Bankası döviz satış kuru esas alınarak yazılacaktır. 
</t>
        </r>
        <r>
          <rPr>
            <b/>
            <sz val="10"/>
            <color indexed="10"/>
            <rFont val="Tahoma"/>
            <family val="2"/>
            <charset val="162"/>
          </rPr>
          <t>NOT 1:</t>
        </r>
        <r>
          <rPr>
            <b/>
            <sz val="10"/>
            <color indexed="81"/>
            <rFont val="Tahoma"/>
            <family val="2"/>
            <charset val="162"/>
          </rPr>
          <t xml:space="preserve"> Sayfaya ulaşmak için (</t>
        </r>
        <r>
          <rPr>
            <b/>
            <sz val="10"/>
            <color indexed="10"/>
            <rFont val="Tahoma"/>
            <family val="2"/>
            <charset val="162"/>
          </rPr>
          <t>KURU</t>
        </r>
        <r>
          <rPr>
            <b/>
            <sz val="10"/>
            <color indexed="81"/>
            <rFont val="Tahoma"/>
            <family val="2"/>
            <charset val="162"/>
          </rPr>
          <t xml:space="preserve">) yazısının üzerine tıklayabilirsiniz.
</t>
        </r>
        <r>
          <rPr>
            <b/>
            <sz val="10"/>
            <color indexed="10"/>
            <rFont val="Tahoma"/>
            <family val="2"/>
            <charset val="162"/>
          </rPr>
          <t>NOT 2:</t>
        </r>
        <r>
          <rPr>
            <b/>
            <sz val="10"/>
            <color indexed="81"/>
            <rFont val="Tahoma"/>
            <family val="2"/>
            <charset val="162"/>
          </rPr>
          <t xml:space="preserve">Avans alınmışsa kur için </t>
        </r>
        <r>
          <rPr>
            <b/>
            <sz val="10"/>
            <color indexed="10"/>
            <rFont val="Tahoma"/>
            <family val="2"/>
            <charset val="162"/>
          </rPr>
          <t xml:space="preserve">Akademik Tahakkuk Müdürlüğü (Dah.Tel : 3451 - 3446 - 3434) </t>
        </r>
        <r>
          <rPr>
            <b/>
            <sz val="10"/>
            <color indexed="81"/>
            <rFont val="Tahoma"/>
            <family val="2"/>
            <charset val="162"/>
          </rPr>
          <t>ile görüşülecektir.</t>
        </r>
      </text>
    </comment>
    <comment ref="A25" authorId="0" shapeId="0">
      <text>
        <r>
          <rPr>
            <b/>
            <sz val="10"/>
            <color indexed="81"/>
            <rFont val="Times New Roman tur"/>
            <charset val="162"/>
          </rPr>
          <t xml:space="preserve">Yukarıda belirtilen tarih / saatler arasında </t>
        </r>
        <r>
          <rPr>
            <b/>
            <sz val="10"/>
            <color indexed="10"/>
            <rFont val="Times New Roman tur"/>
            <charset val="162"/>
          </rPr>
          <t>İtalya'ya</t>
        </r>
        <r>
          <rPr>
            <b/>
            <sz val="10"/>
            <color indexed="81"/>
            <rFont val="Times New Roman tur"/>
            <charset val="162"/>
          </rPr>
          <t xml:space="preserve"> yapmış olduğum geçici görev yolculuğu ile ilgili </t>
        </r>
        <r>
          <rPr>
            <b/>
            <sz val="10"/>
            <color indexed="10"/>
            <rFont val="Times New Roman tur"/>
            <charset val="162"/>
          </rPr>
          <t>üçbinbeşyüzyetmiş</t>
        </r>
        <r>
          <rPr>
            <b/>
            <sz val="10"/>
            <color indexed="81"/>
            <rFont val="Times New Roman tur"/>
            <charset val="162"/>
          </rPr>
          <t xml:space="preserve"> TL </t>
        </r>
        <r>
          <rPr>
            <b/>
            <sz val="10"/>
            <color indexed="10"/>
            <rFont val="Times New Roman tur"/>
            <charset val="162"/>
          </rPr>
          <t xml:space="preserve">yetmişbeş </t>
        </r>
        <r>
          <rPr>
            <b/>
            <sz val="10"/>
            <color indexed="81"/>
            <rFont val="Times New Roman tur"/>
            <charset val="162"/>
          </rPr>
          <t xml:space="preserve">kuruş harcamaya ait bildirimdir.  </t>
        </r>
      </text>
    </comment>
    <comment ref="AA29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Bu kısım </t>
        </r>
        <r>
          <rPr>
            <b/>
            <sz val="10"/>
            <color indexed="10"/>
            <rFont val="Tahoma"/>
            <family val="2"/>
            <charset val="162"/>
          </rPr>
          <t>bildirim sahibinin görevi yerine getirmesinden bilgisi olan amir</t>
        </r>
        <r>
          <rPr>
            <b/>
            <sz val="10"/>
            <color indexed="81"/>
            <rFont val="Tahoma"/>
            <family val="2"/>
            <charset val="162"/>
          </rPr>
          <t xml:space="preserve"> tarafından imzalanacaktır.</t>
        </r>
      </text>
    </comment>
  </commentList>
</comments>
</file>

<file path=xl/comments2.xml><?xml version="1.0" encoding="utf-8"?>
<comments xmlns="http://schemas.openxmlformats.org/spreadsheetml/2006/main">
  <authors>
    <author>bütçe-maaş</author>
  </authors>
  <commentList>
    <comment ref="F14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GÜNDELİKLER:
*BURAYA GÜNDELİKLER YAZILACAKTIR.
* 1. DERECE= 35,00 TL.
* 2.3.4. DERECE = 31,00 TL
* 5.6.7.8.9.10.11.12. DERECELER = 30,00 TL 
Olarak yazılacaktır.
</t>
        </r>
      </text>
    </comment>
    <comment ref="M20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gündelik yazılacaktır.
*Gidecek Eş ve Çocuklar için aynı tutar yazılacaktır.</t>
        </r>
      </text>
    </comment>
    <comment ref="P20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*Gün sayısı ile yevmiye çarpılacak.
*Örnek 1. derece
1 x 35,00 =35,00 TL</t>
        </r>
      </text>
    </comment>
    <comment ref="U20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Otogardan alınacak Raiç Bedelindeki ücret yazılacaktır.</t>
        </r>
      </text>
    </comment>
    <comment ref="Y20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 Kişinin Yevmiyesinin 20 katı yazılacaktır.
*Örnek 1. Derece İçin
35,00 x 20 = 700,00 TL
</t>
        </r>
      </text>
    </comment>
    <comment ref="AC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81"/>
            <rFont val="Tahoma"/>
            <family val="2"/>
            <charset val="162"/>
          </rPr>
          <t>*Buraya Otogardan alınan Raiç Bedelindeki Mesafe (km) yazılacaktır.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</text>
    </comment>
    <comment ref="AE20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
*Buraya Gündeliğin % 5'i yazılacak.
Örnek 1. Derece İçin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81"/>
            <rFont val="Tahoma"/>
            <family val="2"/>
            <charset val="162"/>
          </rPr>
          <t>(35,00 x 5 / 100)=1,750
*NOT:Eş durumundan gidenler için (35,00 x2,5 /100=0,875 olacaktır.</t>
        </r>
      </text>
    </comment>
    <comment ref="M21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gündelik yazılacaktır.
*Gidecek Eş ve Çocuklar için aynı tutar yazılacaktır.</t>
        </r>
      </text>
    </comment>
    <comment ref="P21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*Gün sayısı ile yevmiye çarpılacak.
*Örnek 1. derece
1 x 35,00 =35,00 TL</t>
        </r>
      </text>
    </comment>
    <comment ref="Y21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
*Sabit Unsur Eş ve Çocuklarda Kişinin aldığının yarısı olacak.
*Örnek 1. Derece İçin
35,00 x 20 / 2=350,00
*5. çocuktan sonraki çocuklar için ücret yazılmayacaktır.</t>
        </r>
      </text>
    </comment>
    <comment ref="M22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gündelik yazılacaktır.
*Gidecek Eş ve Çocuklar için aynı tutar yazılacaktır.</t>
        </r>
      </text>
    </comment>
    <comment ref="P22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*Gün sayısı ile yevmiye çarpılacak.
*Örnek 1. derece
1 x 35,00 =35,00 TL</t>
        </r>
      </text>
    </comment>
    <comment ref="Y22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
*Sabit Unsur Eş ve Çocuklarda Kişinin aldığının yarısı olacak.
*Örnek 1. Derece İçin
35,00 x 20 / 2=350,00
*5. çocuktan sonraki çocuklar için ücret yazılmayacaktır.</t>
        </r>
      </text>
    </comment>
    <comment ref="M23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gündelik yazılacaktır.
*Gidecek Eş ve Çocuklar için aynı tutar yazılacaktır.</t>
        </r>
      </text>
    </comment>
    <comment ref="P23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*Gün sayısı ile yevmiye çarpılacak.
*Örnek 1. derece
1 x 35,00 =35,00 TL</t>
        </r>
      </text>
    </comment>
    <comment ref="Y23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
*Sabit Unsur Eş ve Çocuklarda Kişinin aldığının yarısı olacak.
*Örnek 1. Derece İçin
35,00 x 20 / 2=350,00
*5. çocuktan sonraki çocuklar için ücret yazılmayacaktır.</t>
        </r>
      </text>
    </comment>
    <comment ref="M24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gündelik yazılacaktır.
*Gidecek Eş ve Çocuklar için aynı tutar yazılacaktır.</t>
        </r>
      </text>
    </comment>
    <comment ref="P24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*Gün sayısı ile yevmiye çarpılacak.
*Örnek 1. derece
1 x 35,00 =35,00 TL</t>
        </r>
      </text>
    </comment>
    <comment ref="Y24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
*Sabit Unsur Eş ve Çocuklarda Kişinin aldığının yarısı olacak.
*Örnek 1. Derece İçin
35,00 x 20 / 2=350,00
*5. çocuktan sonraki çocuklar için ücret yazılmayacaktır.</t>
        </r>
      </text>
    </comment>
    <comment ref="M25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gündelik yazılacaktır.
*Gidecek Eş ve Çocuklar için aynın tutar yazılacaktır.</t>
        </r>
      </text>
    </comment>
    <comment ref="P25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*Gün sayısı ile yevmiye çarpılacak.
*Örnek 1. derece
1 x 35,00 =35,00 TL</t>
        </r>
      </text>
    </comment>
    <comment ref="M26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*Buraya gündelik yazılacaktır.
*Gidecek Eş ve Çocuklar için aynı tutar yazılacaktır.</t>
        </r>
      </text>
    </comment>
    <comment ref="P26" authorId="0" shapeId="0">
      <text>
        <r>
          <rPr>
            <b/>
            <sz val="14"/>
            <color indexed="81"/>
            <rFont val="Tahoma"/>
            <family val="2"/>
            <charset val="162"/>
          </rPr>
          <t xml:space="preserve">
*Gün sayısı ile yevmiye çarpılacak.
*Örnek 1. derece
1 x 35,00 =35,00 TL</t>
        </r>
      </text>
    </comment>
  </commentList>
</comments>
</file>

<file path=xl/comments3.xml><?xml version="1.0" encoding="utf-8"?>
<comments xmlns="http://schemas.openxmlformats.org/spreadsheetml/2006/main">
  <authors>
    <author>adibelli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 yapılacak personelin adı ve soyadı yazılır.</t>
        </r>
      </text>
    </comment>
    <comment ref="A2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 yapılacak personelin ünvanı yazılır. (</t>
        </r>
        <r>
          <rPr>
            <b/>
            <sz val="10"/>
            <color indexed="10"/>
            <rFont val="Tahoma"/>
            <family val="2"/>
            <charset val="162"/>
          </rPr>
          <t>Prof. / Doc. / Memur / Tekniker vb.</t>
        </r>
        <r>
          <rPr>
            <b/>
            <sz val="10"/>
            <color indexed="81"/>
            <rFont val="Tahoma"/>
            <family val="2"/>
            <charset val="162"/>
          </rPr>
          <t>)</t>
        </r>
      </text>
    </comment>
    <comment ref="A3" authorId="0" shapeId="0">
      <text>
        <r>
          <rPr>
            <b/>
            <sz val="10"/>
            <color indexed="81"/>
            <rFont val="Tahoma"/>
            <family val="2"/>
            <charset val="162"/>
          </rPr>
          <t>Personelin "Ödemeye Esas"  derece/kademesi yazılır. (e-Bordrolardan yararlanılabilir)</t>
        </r>
      </text>
    </comment>
    <comment ref="A4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* Rektör,Rektör Yardımcıları, Dekanlar, Dekan Yardımcıları, Yüksekokul Müdürleri ve Profesörlük kadrosunda 4 yılını tamamlamış olan profesörler : </t>
        </r>
        <r>
          <rPr>
            <b/>
            <sz val="12"/>
            <color indexed="10"/>
            <rFont val="Tahoma"/>
            <family val="2"/>
            <charset val="162"/>
          </rPr>
          <t>6400</t>
        </r>
        <r>
          <rPr>
            <b/>
            <sz val="10"/>
            <color indexed="81"/>
            <rFont val="Tahoma"/>
            <family val="2"/>
            <charset val="162"/>
          </rPr>
          <t xml:space="preserve">
* Yukarıda yazılı olan kadrolar dışında kalan profesörler : </t>
        </r>
        <r>
          <rPr>
            <b/>
            <sz val="12"/>
            <color indexed="10"/>
            <rFont val="Tahoma"/>
            <family val="2"/>
            <charset val="162"/>
          </rPr>
          <t>5300</t>
        </r>
        <r>
          <rPr>
            <b/>
            <sz val="10"/>
            <color indexed="81"/>
            <rFont val="Tahoma"/>
            <family val="2"/>
            <charset val="162"/>
          </rPr>
          <t xml:space="preserve">
* Doçentler : </t>
        </r>
        <r>
          <rPr>
            <b/>
            <sz val="12"/>
            <color indexed="10"/>
            <rFont val="Tahoma"/>
            <family val="2"/>
            <charset val="162"/>
          </rPr>
          <t>4800</t>
        </r>
        <r>
          <rPr>
            <b/>
            <sz val="10"/>
            <color indexed="81"/>
            <rFont val="Tahoma"/>
            <family val="2"/>
            <charset val="162"/>
          </rPr>
          <t xml:space="preserve">
* Yardımcı Doçentler : </t>
        </r>
        <r>
          <rPr>
            <b/>
            <sz val="12"/>
            <color indexed="10"/>
            <rFont val="Tahoma"/>
            <family val="2"/>
            <charset val="162"/>
          </rPr>
          <t>3600</t>
        </r>
        <r>
          <rPr>
            <b/>
            <sz val="10"/>
            <color indexed="81"/>
            <rFont val="Tahoma"/>
            <family val="2"/>
            <charset val="162"/>
          </rPr>
          <t xml:space="preserve">
* Öğretim Görevlileri, Okutmanlar, Diğer Öğretim Yardımcıları, Araştırma Görevlileri, Çevirici, Eğitim-Öğretim Planlamacısı ;
 - Derecesi " 1 "  olanlar                         : </t>
        </r>
        <r>
          <rPr>
            <b/>
            <sz val="12"/>
            <color indexed="10"/>
            <rFont val="Tahoma"/>
            <family val="2"/>
            <charset val="162"/>
          </rPr>
          <t>3600</t>
        </r>
        <r>
          <rPr>
            <b/>
            <sz val="14"/>
            <color indexed="10"/>
            <rFont val="Tahoma"/>
            <family val="2"/>
            <charset val="162"/>
          </rPr>
          <t xml:space="preserve">
</t>
        </r>
        <r>
          <rPr>
            <b/>
            <sz val="10"/>
            <color indexed="81"/>
            <rFont val="Tahoma"/>
            <family val="2"/>
            <charset val="162"/>
          </rPr>
          <t xml:space="preserve"> - Derecesi " 2 " olanlar                          : </t>
        </r>
        <r>
          <rPr>
            <b/>
            <sz val="12"/>
            <color indexed="10"/>
            <rFont val="Tahoma"/>
            <family val="2"/>
            <charset val="162"/>
          </rPr>
          <t>2700</t>
        </r>
        <r>
          <rPr>
            <b/>
            <sz val="10"/>
            <color indexed="81"/>
            <rFont val="Tahoma"/>
            <family val="2"/>
            <charset val="162"/>
          </rPr>
          <t xml:space="preserve">
 - Derecesi " 3 - 7 arasında " olanlar     : </t>
        </r>
        <r>
          <rPr>
            <b/>
            <sz val="12"/>
            <color indexed="10"/>
            <rFont val="Tahoma"/>
            <family val="2"/>
            <charset val="162"/>
          </rPr>
          <t>2300</t>
        </r>
        <r>
          <rPr>
            <b/>
            <sz val="10"/>
            <color indexed="81"/>
            <rFont val="Tahoma"/>
            <family val="2"/>
            <charset val="162"/>
          </rPr>
          <t xml:space="preserve">
</t>
        </r>
      </text>
    </comment>
    <comment ref="A5" authorId="0" shapeId="0">
      <text>
        <r>
          <rPr>
            <b/>
            <sz val="11"/>
            <color indexed="81"/>
            <rFont val="Tahoma"/>
            <family val="2"/>
            <charset val="162"/>
          </rPr>
          <t>Ek Göstergesi;</t>
        </r>
        <r>
          <rPr>
            <b/>
            <sz val="9"/>
            <color indexed="81"/>
            <rFont val="Tahoma"/>
            <family val="2"/>
            <charset val="162"/>
          </rPr>
          <t xml:space="preserve">
8000 ve daha üstü olanlar                           : </t>
        </r>
        <r>
          <rPr>
            <b/>
            <sz val="12"/>
            <color indexed="10"/>
            <rFont val="Tahoma"/>
            <family val="2"/>
            <charset val="162"/>
          </rPr>
          <t>48,25 TL</t>
        </r>
        <r>
          <rPr>
            <b/>
            <sz val="2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 xml:space="preserve">5800 (Dahil) - 8000 (Hariç) arası olanlar : </t>
        </r>
        <r>
          <rPr>
            <b/>
            <sz val="12"/>
            <color indexed="10"/>
            <rFont val="Tahoma"/>
            <family val="2"/>
            <charset val="162"/>
          </rPr>
          <t>45,00 TL</t>
        </r>
        <r>
          <rPr>
            <b/>
            <sz val="2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 xml:space="preserve">3000 (Dahil) - 5800 (Hariç) arası olanlar : </t>
        </r>
        <r>
          <rPr>
            <b/>
            <sz val="12"/>
            <color indexed="10"/>
            <rFont val="Tahoma"/>
            <family val="2"/>
            <charset val="162"/>
          </rPr>
          <t>42,25 TL</t>
        </r>
        <r>
          <rPr>
            <b/>
            <sz val="2"/>
            <color indexed="81"/>
            <rFont val="Tahoma"/>
            <family val="2"/>
            <charset val="162"/>
          </rPr>
          <t xml:space="preserve">
</t>
        </r>
        <r>
          <rPr>
            <b/>
            <sz val="11"/>
            <color indexed="81"/>
            <rFont val="Tahoma"/>
            <family val="2"/>
            <charset val="162"/>
          </rPr>
          <t>Aylık Kadro Derecesi;</t>
        </r>
        <r>
          <rPr>
            <b/>
            <sz val="9"/>
            <color indexed="81"/>
            <rFont val="Tahoma"/>
            <family val="2"/>
            <charset val="162"/>
          </rPr>
          <t xml:space="preserve">
1 - 4 olanlar              : </t>
        </r>
        <r>
          <rPr>
            <b/>
            <sz val="12"/>
            <color indexed="10"/>
            <rFont val="Tahoma"/>
            <family val="2"/>
            <charset val="162"/>
          </rPr>
          <t>37,25 TL</t>
        </r>
        <r>
          <rPr>
            <b/>
            <sz val="2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 xml:space="preserve">5 - 15 olanlar            : </t>
        </r>
        <r>
          <rPr>
            <b/>
            <sz val="12"/>
            <color indexed="10"/>
            <rFont val="Tahoma"/>
            <family val="2"/>
            <charset val="162"/>
          </rPr>
          <t>36,25 TL</t>
        </r>
        <r>
          <rPr>
            <b/>
            <sz val="2"/>
            <color indexed="10"/>
            <rFont val="Tahoma"/>
            <family val="2"/>
            <charset val="162"/>
          </rPr>
          <t xml:space="preserve">
</t>
        </r>
        <r>
          <rPr>
            <b/>
            <sz val="2"/>
            <color indexed="81"/>
            <rFont val="Tahoma"/>
            <family val="2"/>
            <charset val="162"/>
          </rPr>
          <t xml:space="preserve">
</t>
        </r>
        <r>
          <rPr>
            <b/>
            <sz val="10"/>
            <color indexed="10"/>
            <rFont val="Tahoma"/>
            <family val="2"/>
            <charset val="162"/>
          </rPr>
          <t xml:space="preserve">NOT 1 : </t>
        </r>
        <r>
          <rPr>
            <b/>
            <sz val="10"/>
            <color indexed="81"/>
            <rFont val="Tahoma"/>
            <family val="2"/>
            <charset val="162"/>
          </rPr>
          <t xml:space="preserve">Ek göstergeleri olmayanlar aylık kadro derecelerinde bulunan tutarlar üzerinden hesaplanacaktır.
</t>
        </r>
        <r>
          <rPr>
            <b/>
            <sz val="10"/>
            <color indexed="10"/>
            <rFont val="Tahoma"/>
            <family val="2"/>
            <charset val="162"/>
          </rPr>
          <t>NOT 2 :</t>
        </r>
        <r>
          <rPr>
            <b/>
            <sz val="10"/>
            <color indexed="81"/>
            <rFont val="Tahoma"/>
            <family val="2"/>
            <charset val="162"/>
          </rPr>
          <t xml:space="preserve"> Yabancı uyruklu personelin yurtiçi gündelikleri  </t>
        </r>
        <r>
          <rPr>
            <b/>
            <sz val="12"/>
            <color indexed="10"/>
            <rFont val="Tahoma"/>
            <family val="2"/>
            <charset val="162"/>
          </rPr>
          <t xml:space="preserve">37,25 TL </t>
        </r>
        <r>
          <rPr>
            <b/>
            <sz val="10"/>
            <color indexed="81"/>
            <rFont val="Tahoma"/>
            <family val="2"/>
            <charset val="162"/>
          </rPr>
          <t xml:space="preserve">üzerinden hesaplanacaktır.
</t>
        </r>
        <r>
          <rPr>
            <b/>
            <sz val="10"/>
            <color indexed="10"/>
            <rFont val="Tahoma"/>
            <family val="2"/>
            <charset val="162"/>
          </rPr>
          <t>NOT 3:</t>
        </r>
        <r>
          <rPr>
            <b/>
            <sz val="10"/>
            <color indexed="81"/>
            <rFont val="Tahoma"/>
            <family val="2"/>
            <charset val="162"/>
          </rPr>
          <t xml:space="preserve"> Kuruşları yazarken lütfen </t>
        </r>
        <r>
          <rPr>
            <b/>
            <sz val="10"/>
            <color indexed="10"/>
            <rFont val="Tahoma"/>
            <family val="2"/>
            <charset val="162"/>
          </rPr>
          <t>virgül (,)</t>
        </r>
        <r>
          <rPr>
            <b/>
            <sz val="10"/>
            <color indexed="81"/>
            <rFont val="Tahoma"/>
            <family val="2"/>
            <charset val="162"/>
          </rPr>
          <t xml:space="preserve"> kullanınız.
****Gündelik tutarları her yıl değişiklik gösterdiğinden formu bilgisayarınıza indirmeyiniz. Her yeni beyannameyi bu formdan doldurunuz.****</t>
        </r>
      </text>
    </comment>
    <comment ref="A6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Ödeme yapılacak personelin </t>
        </r>
        <r>
          <rPr>
            <b/>
            <sz val="10"/>
            <color indexed="10"/>
            <rFont val="Tahoma"/>
            <family val="2"/>
            <charset val="162"/>
          </rPr>
          <t>TC Kimlik Numarası</t>
        </r>
        <r>
          <rPr>
            <b/>
            <sz val="10"/>
            <color indexed="81"/>
            <rFont val="Tahoma"/>
            <family val="2"/>
            <charset val="162"/>
          </rPr>
          <t xml:space="preserve"> yazılır.
Personel yabancı uyruklu ise </t>
        </r>
        <r>
          <rPr>
            <b/>
            <sz val="10"/>
            <color indexed="10"/>
            <rFont val="Tahoma"/>
            <family val="2"/>
            <charset val="162"/>
          </rPr>
          <t>Yabancı Kimlik Numarası</t>
        </r>
        <r>
          <rPr>
            <b/>
            <sz val="10"/>
            <color indexed="81"/>
            <rFont val="Tahoma"/>
            <family val="2"/>
            <charset val="162"/>
          </rPr>
          <t xml:space="preserve"> yazılır.</t>
        </r>
      </text>
    </comment>
    <comment ref="AR6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Ödemenin yapıldığı bütçe kaynağı yazılacaktır. (</t>
        </r>
        <r>
          <rPr>
            <b/>
            <sz val="10"/>
            <color indexed="10"/>
            <rFont val="Tahoma"/>
            <family val="2"/>
            <charset val="162"/>
          </rPr>
          <t>Fen Edebiyat Fakültesi</t>
        </r>
        <r>
          <rPr>
            <b/>
            <sz val="10"/>
            <color indexed="81"/>
            <rFont val="Tahoma"/>
            <family val="2"/>
            <charset val="162"/>
          </rPr>
          <t xml:space="preserve">, </t>
        </r>
        <r>
          <rPr>
            <b/>
            <sz val="10"/>
            <color indexed="10"/>
            <rFont val="Tahoma"/>
            <family val="2"/>
            <charset val="162"/>
          </rPr>
          <t>Sosyal Bilimler Enstitüsü</t>
        </r>
        <r>
          <rPr>
            <b/>
            <sz val="10"/>
            <color indexed="81"/>
            <rFont val="Tahoma"/>
            <family val="2"/>
            <charset val="162"/>
          </rPr>
          <t xml:space="preserve">, </t>
        </r>
        <r>
          <rPr>
            <b/>
            <sz val="10"/>
            <color indexed="10"/>
            <rFont val="Tahoma"/>
            <family val="2"/>
            <charset val="162"/>
          </rPr>
          <t xml:space="preserve">Özel Kalem (Rektörlük) </t>
        </r>
        <r>
          <rPr>
            <b/>
            <sz val="10"/>
            <color indexed="81"/>
            <rFont val="Tahoma"/>
            <family val="2"/>
            <charset val="162"/>
          </rPr>
          <t xml:space="preserve">vb.)
</t>
        </r>
      </text>
    </comment>
    <comment ref="A7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 yapılacak hesabın ait olduğu bankanın adı, şube kodu ve şubenin bulunduğu il yazılır.</t>
        </r>
      </text>
    </comment>
    <comment ref="AR7" authorId="0" shapeId="0">
      <text>
        <r>
          <rPr>
            <b/>
            <sz val="10"/>
            <color indexed="81"/>
            <rFont val="Tahoma"/>
            <family val="2"/>
            <charset val="162"/>
          </rPr>
          <t>İçinde bulunulan cari yıl yazılır. (</t>
        </r>
        <r>
          <rPr>
            <b/>
            <sz val="10"/>
            <color indexed="10"/>
            <rFont val="Tahoma"/>
            <family val="2"/>
            <charset val="162"/>
          </rPr>
          <t>2016</t>
        </r>
        <r>
          <rPr>
            <b/>
            <sz val="10"/>
            <color indexed="81"/>
            <rFont val="Tahoma"/>
            <family val="2"/>
            <charset val="162"/>
          </rPr>
          <t>)</t>
        </r>
      </text>
    </comment>
    <comment ref="A8" authorId="0" shapeId="0">
      <text>
        <r>
          <rPr>
            <b/>
            <sz val="10"/>
            <color indexed="81"/>
            <rFont val="Tahoma"/>
            <family val="2"/>
            <charset val="162"/>
          </rPr>
          <t>Ödeme yapılacak hesabın IBAN numarası yazılır.</t>
        </r>
      </text>
    </comment>
    <comment ref="A9" authorId="0" shapeId="0">
      <text>
        <r>
          <rPr>
            <b/>
            <sz val="10"/>
            <color indexed="81"/>
            <rFont val="Tahoma"/>
            <family val="2"/>
            <charset val="162"/>
          </rPr>
          <t>Görevin başlangıç ve bitiş tarihleri yazılacaktır.
(</t>
        </r>
        <r>
          <rPr>
            <b/>
            <sz val="10"/>
            <color indexed="10"/>
            <rFont val="Tahoma"/>
            <family val="2"/>
            <charset val="162"/>
          </rPr>
          <t>01.04.2016 - 15.04.2016</t>
        </r>
        <r>
          <rPr>
            <b/>
            <sz val="10"/>
            <color indexed="81"/>
            <rFont val="Tahoma"/>
            <family val="2"/>
            <charset val="162"/>
          </rPr>
          <t>)</t>
        </r>
      </text>
    </comment>
    <comment ref="I9" authorId="0" shapeId="0">
      <text>
        <r>
          <rPr>
            <b/>
            <sz val="10"/>
            <color indexed="81"/>
            <rFont val="Tahoma"/>
            <family val="2"/>
            <charset val="162"/>
          </rPr>
          <t>Görevli olarak giden personel tüm harcama kalemlerini bu sütuna yazacaktır.
Örneğin; İstanbul'a giden personel ilk satırına "</t>
        </r>
        <r>
          <rPr>
            <b/>
            <sz val="10"/>
            <color indexed="10"/>
            <rFont val="Tahoma"/>
            <family val="2"/>
            <charset val="162"/>
          </rPr>
          <t>Ankara-İstanbul</t>
        </r>
        <r>
          <rPr>
            <b/>
            <sz val="10"/>
            <color indexed="81"/>
            <rFont val="Tahoma"/>
            <family val="2"/>
            <charset val="162"/>
          </rPr>
          <t>" yazacaktır.
Görevli olduğu günlerde konaklama gideri varsa bir alt satırına "</t>
        </r>
        <r>
          <rPr>
            <b/>
            <sz val="10"/>
            <color indexed="10"/>
            <rFont val="Tahoma"/>
            <family val="2"/>
            <charset val="162"/>
          </rPr>
          <t>Konaklama</t>
        </r>
        <r>
          <rPr>
            <b/>
            <sz val="10"/>
            <color indexed="81"/>
            <rFont val="Tahoma"/>
            <family val="2"/>
            <charset val="162"/>
          </rPr>
          <t>" yazacaktır.
Bunların haricinde farklı bir harcama varsa alt satırlara devam edilecektir. (</t>
        </r>
        <r>
          <rPr>
            <b/>
            <sz val="10"/>
            <color indexed="10"/>
            <rFont val="Tahoma"/>
            <family val="2"/>
            <charset val="162"/>
          </rPr>
          <t>Konferans Katılım Ücreti, Taksi vb.</t>
        </r>
        <r>
          <rPr>
            <b/>
            <sz val="10"/>
            <color indexed="81"/>
            <rFont val="Tahoma"/>
            <family val="2"/>
            <charset val="162"/>
          </rPr>
          <t xml:space="preserve">)
</t>
        </r>
        <r>
          <rPr>
            <b/>
            <sz val="10"/>
            <color indexed="10"/>
            <rFont val="Tahoma"/>
            <family val="2"/>
            <charset val="162"/>
          </rPr>
          <t xml:space="preserve">NOT: </t>
        </r>
        <r>
          <rPr>
            <b/>
            <sz val="10"/>
            <color indexed="81"/>
            <rFont val="Tahoma"/>
            <family val="2"/>
            <charset val="162"/>
          </rPr>
          <t xml:space="preserve">Konaklama ücreti en fazla gündeliğin </t>
        </r>
        <r>
          <rPr>
            <b/>
            <sz val="10"/>
            <color indexed="10"/>
            <rFont val="Tahoma"/>
            <family val="2"/>
            <charset val="162"/>
          </rPr>
          <t>1,5 katı</t>
        </r>
        <r>
          <rPr>
            <b/>
            <sz val="10"/>
            <color indexed="81"/>
            <rFont val="Tahoma"/>
            <family val="2"/>
            <charset val="162"/>
          </rPr>
          <t xml:space="preserve"> kadar ödenmektedir.</t>
        </r>
      </text>
    </comment>
    <comment ref="AT9" authorId="0" shapeId="0">
      <text>
        <r>
          <rPr>
            <b/>
            <sz val="10"/>
            <color indexed="81"/>
            <rFont val="Tahoma"/>
            <family val="2"/>
            <charset val="162"/>
          </rPr>
          <t>Yolculuk ve Oturma Gündelikleri toplamı ile Yol Giderleri tutarının toplamını göstermektedir.</t>
        </r>
      </text>
    </comment>
    <comment ref="BC9" authorId="0" shapeId="0">
      <text>
        <r>
          <rPr>
            <b/>
            <sz val="9"/>
            <color indexed="10"/>
            <rFont val="Tahoma"/>
            <family val="2"/>
            <charset val="162"/>
          </rPr>
          <t>Özellikle günlük görevlendirmelerde bu sütunlar mutlaka doldurulacaktır !</t>
        </r>
      </text>
    </comment>
    <comment ref="AA10" authorId="0" shapeId="0">
      <text>
        <r>
          <rPr>
            <b/>
            <sz val="10"/>
            <color indexed="10"/>
            <rFont val="Tahoma"/>
            <family val="2"/>
            <charset val="162"/>
          </rPr>
          <t>BU SÜTUNA HİÇBİR DEĞER YAZILMAYACAKTIR !</t>
        </r>
      </text>
    </comment>
    <comment ref="AG10" authorId="0" shapeId="0">
      <text>
        <r>
          <rPr>
            <b/>
            <sz val="10"/>
            <color indexed="81"/>
            <rFont val="Tahoma"/>
            <family val="2"/>
            <charset val="162"/>
          </rPr>
          <t>Yolculuk için kullanılan vasıta türü buraya yazılır. (</t>
        </r>
        <r>
          <rPr>
            <b/>
            <sz val="10"/>
            <color indexed="10"/>
            <rFont val="Tahoma"/>
            <family val="2"/>
            <charset val="162"/>
          </rPr>
          <t>Uçak, Otobüs, Tren vb.</t>
        </r>
        <r>
          <rPr>
            <b/>
            <sz val="10"/>
            <color indexed="81"/>
            <rFont val="Tahoma"/>
            <family val="2"/>
            <charset val="162"/>
          </rPr>
          <t xml:space="preserve">)
</t>
        </r>
        <r>
          <rPr>
            <b/>
            <sz val="10"/>
            <color indexed="10"/>
            <rFont val="Tahoma"/>
            <family val="2"/>
            <charset val="162"/>
          </rPr>
          <t xml:space="preserve">NOT: </t>
        </r>
        <r>
          <rPr>
            <b/>
            <sz val="10"/>
            <color indexed="81"/>
            <rFont val="Tahoma"/>
            <family val="2"/>
            <charset val="162"/>
          </rPr>
          <t>Uçak biletinin aslı veya fatura yerine geçen elektronik biletin olması zorunludur.</t>
        </r>
      </text>
    </comment>
    <comment ref="AK10" authorId="0" shapeId="0">
      <text>
        <r>
          <rPr>
            <b/>
            <sz val="10"/>
            <color indexed="81"/>
            <rFont val="Tahoma"/>
            <family val="2"/>
            <charset val="162"/>
          </rPr>
          <t>Kalkış ve varış noktaları yazılır. (</t>
        </r>
        <r>
          <rPr>
            <b/>
            <sz val="10"/>
            <color indexed="10"/>
            <rFont val="Tahoma"/>
            <family val="2"/>
            <charset val="162"/>
          </rPr>
          <t>Ankara-İstanbul</t>
        </r>
        <r>
          <rPr>
            <b/>
            <sz val="10"/>
            <color indexed="81"/>
            <rFont val="Tahoma"/>
            <family val="2"/>
            <charset val="162"/>
          </rPr>
          <t>)</t>
        </r>
      </text>
    </comment>
    <comment ref="AP10" authorId="0" shapeId="0">
      <text>
        <r>
          <rPr>
            <b/>
            <sz val="10"/>
            <color indexed="81"/>
            <rFont val="Tahoma"/>
            <family val="2"/>
            <charset val="162"/>
          </rPr>
          <t>Yol giderleri için ödenen tutar buraya yazılır.</t>
        </r>
      </text>
    </comment>
    <comment ref="T12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Görevde geçirilen gün sayısı yazılacaktır.
</t>
        </r>
        <r>
          <rPr>
            <b/>
            <sz val="10"/>
            <color indexed="10"/>
            <rFont val="Tahoma"/>
            <family val="2"/>
            <charset val="162"/>
          </rPr>
          <t>Not:</t>
        </r>
        <r>
          <rPr>
            <b/>
            <sz val="10"/>
            <color indexed="81"/>
            <rFont val="Tahoma"/>
            <family val="2"/>
            <charset val="162"/>
          </rPr>
          <t xml:space="preserve"> Tam gün olmayan görevlendirmelerde Akademik Tahakkuk Müdürlüğü ile görüşülecektir.
</t>
        </r>
        <r>
          <rPr>
            <b/>
            <sz val="10"/>
            <color indexed="10"/>
            <rFont val="Tahoma"/>
            <family val="2"/>
            <charset val="162"/>
          </rPr>
          <t>Örneğin;</t>
        </r>
        <r>
          <rPr>
            <b/>
            <sz val="10"/>
            <color indexed="81"/>
            <rFont val="Tahoma"/>
            <family val="2"/>
            <charset val="162"/>
          </rPr>
          <t xml:space="preserve"> sabah 09:00'da başlayıp akşam 22:00'da sona eren bir görev için bu sütuna " </t>
        </r>
        <r>
          <rPr>
            <b/>
            <sz val="10"/>
            <color indexed="10"/>
            <rFont val="Tahoma"/>
            <family val="2"/>
            <charset val="162"/>
          </rPr>
          <t>2/3</t>
        </r>
        <r>
          <rPr>
            <b/>
            <sz val="10"/>
            <color indexed="81"/>
            <rFont val="Tahoma"/>
            <family val="2"/>
            <charset val="162"/>
          </rPr>
          <t xml:space="preserve"> " yazılacaktır.</t>
        </r>
      </text>
    </comment>
    <comment ref="W12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Gündeliği satırında yazılı olan tutara göre bu sütun doldurulacaktır. (Kuruş yazılırken </t>
        </r>
        <r>
          <rPr>
            <b/>
            <sz val="10"/>
            <color indexed="10"/>
            <rFont val="Tahoma"/>
            <family val="2"/>
            <charset val="162"/>
          </rPr>
          <t>virgül ","</t>
        </r>
        <r>
          <rPr>
            <b/>
            <sz val="10"/>
            <color indexed="81"/>
            <rFont val="Tahoma"/>
            <family val="2"/>
            <charset val="162"/>
          </rPr>
          <t xml:space="preserve"> kullanılacaktır.
</t>
        </r>
        <r>
          <rPr>
            <b/>
            <sz val="10"/>
            <color indexed="10"/>
            <rFont val="Tahoma"/>
            <family val="2"/>
            <charset val="162"/>
          </rPr>
          <t>Not:</t>
        </r>
        <r>
          <rPr>
            <b/>
            <sz val="10"/>
            <color indexed="81"/>
            <rFont val="Tahoma"/>
            <family val="2"/>
            <charset val="162"/>
          </rPr>
          <t xml:space="preserve"> Konaklama için en fazla gündeliğin </t>
        </r>
        <r>
          <rPr>
            <b/>
            <sz val="10"/>
            <color indexed="10"/>
            <rFont val="Tahoma"/>
            <family val="2"/>
            <charset val="162"/>
          </rPr>
          <t>1,5 katı</t>
        </r>
        <r>
          <rPr>
            <b/>
            <sz val="10"/>
            <color indexed="81"/>
            <rFont val="Tahoma"/>
            <family val="2"/>
            <charset val="162"/>
          </rPr>
          <t xml:space="preserve"> kadar ücret ödenir.</t>
        </r>
      </text>
    </comment>
    <comment ref="A28" authorId="0" shapeId="0">
      <text>
        <r>
          <rPr>
            <b/>
            <sz val="10"/>
            <color indexed="81"/>
            <rFont val="Times New Roman tur"/>
            <charset val="162"/>
          </rPr>
          <t xml:space="preserve">Yukarıda belirtilen tarih / saatler arasında </t>
        </r>
        <r>
          <rPr>
            <b/>
            <sz val="10"/>
            <color indexed="10"/>
            <rFont val="Times New Roman tur"/>
            <charset val="162"/>
          </rPr>
          <t>İstanbul'a</t>
        </r>
        <r>
          <rPr>
            <b/>
            <sz val="10"/>
            <color indexed="81"/>
            <rFont val="Times New Roman tur"/>
            <charset val="162"/>
          </rPr>
          <t xml:space="preserve"> yapmış olduğum geçici görev yolculuğu ile ilgili </t>
        </r>
        <r>
          <rPr>
            <b/>
            <sz val="10"/>
            <color indexed="10"/>
            <rFont val="Times New Roman tur"/>
            <charset val="162"/>
          </rPr>
          <t>üçbinbeşyüzyetmiş</t>
        </r>
        <r>
          <rPr>
            <b/>
            <sz val="10"/>
            <color indexed="81"/>
            <rFont val="Times New Roman tur"/>
            <charset val="162"/>
          </rPr>
          <t xml:space="preserve"> TL </t>
        </r>
        <r>
          <rPr>
            <b/>
            <sz val="10"/>
            <color indexed="10"/>
            <rFont val="Times New Roman tur"/>
            <charset val="162"/>
          </rPr>
          <t xml:space="preserve">yetmişbeş </t>
        </r>
        <r>
          <rPr>
            <b/>
            <sz val="10"/>
            <color indexed="81"/>
            <rFont val="Times New Roman tur"/>
            <charset val="162"/>
          </rPr>
          <t>kuruş harcamaya ait bildirimdir.</t>
        </r>
      </text>
    </comment>
    <comment ref="AA32" authorId="0" shapeId="0">
      <text>
        <r>
          <rPr>
            <b/>
            <sz val="10"/>
            <color indexed="81"/>
            <rFont val="Tahoma"/>
            <family val="2"/>
            <charset val="162"/>
          </rPr>
          <t xml:space="preserve">Bu kısım </t>
        </r>
        <r>
          <rPr>
            <b/>
            <sz val="10"/>
            <color indexed="10"/>
            <rFont val="Tahoma"/>
            <family val="2"/>
            <charset val="162"/>
          </rPr>
          <t>bildirim sahibinin görevi yerine getirmesinden bilgisi olan amir</t>
        </r>
        <r>
          <rPr>
            <b/>
            <sz val="10"/>
            <color indexed="81"/>
            <rFont val="Tahoma"/>
            <family val="2"/>
            <charset val="162"/>
          </rPr>
          <t xml:space="preserve"> tarafından imzalanacaktır.</t>
        </r>
      </text>
    </comment>
  </commentList>
</comments>
</file>

<file path=xl/comments4.xml><?xml version="1.0" encoding="utf-8"?>
<comments xmlns="http://schemas.openxmlformats.org/spreadsheetml/2006/main">
  <authors>
    <author>SELÇUK TEKTAŞ</author>
  </authors>
  <commentList>
    <comment ref="H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SELÇUK TEKTAŞ:
Faturadaki 1 güne tekabül eden ücret girilecek
</t>
        </r>
      </text>
    </comment>
  </commentList>
</comments>
</file>

<file path=xl/sharedStrings.xml><?xml version="1.0" encoding="utf-8"?>
<sst xmlns="http://schemas.openxmlformats.org/spreadsheetml/2006/main" count="225" uniqueCount="120">
  <si>
    <t xml:space="preserve">  YURTDIŞI GEÇİCİ GÖREVLENDİRMELERDE BAKANLAR KURULU KARARI'NIN 4 ÜNCÜ MADDESİNE İSTİNADEN ÖDENECEK YATAK ÜCRETİ  TABLOSU                                                                                                                     </t>
  </si>
  <si>
    <t>GÜNDELİK</t>
  </si>
  <si>
    <t>%50 ARTIRIMLI GÜNDELİK</t>
  </si>
  <si>
    <t>%50 ARTIRIMLI GÜNDELİĞİN %40'I</t>
  </si>
  <si>
    <t>YATAK ÜCRETİ</t>
  </si>
  <si>
    <t>-</t>
  </si>
  <si>
    <t>=</t>
  </si>
  <si>
    <t>GÜNDELİĞİN %40'INI AŞAN KISMI</t>
  </si>
  <si>
    <t>GÜNDELİĞİN %40'INI AŞAN KISMIN %70'İ</t>
  </si>
  <si>
    <t>X</t>
  </si>
  <si>
    <t>KONAKLAMA SÜRESİ</t>
  </si>
  <si>
    <t>TOPLAM</t>
  </si>
  <si>
    <t>%50 ARTIRIMLI GÜNDELİĞİN %70'i</t>
  </si>
  <si>
    <t>ÖDENECEK TOPLAM TUTAR</t>
  </si>
  <si>
    <t>Adı Soyadı</t>
  </si>
  <si>
    <t>Ünvanı</t>
  </si>
  <si>
    <t>Aylık Kadro Derece/Kademesi</t>
  </si>
  <si>
    <t>Ek Göstergesi</t>
  </si>
  <si>
    <t xml:space="preserve">      YURT DIŞI GEÇİCİ GÖREV YOLLUĞU BİLDİRİMİ</t>
  </si>
  <si>
    <t>Gündeliği</t>
  </si>
  <si>
    <t>T. C. Kimlik Numarası</t>
  </si>
  <si>
    <t xml:space="preserve">Dairesi </t>
  </si>
  <si>
    <t>Banka Adı, Şube Kodu ve İli</t>
  </si>
  <si>
    <t xml:space="preserve">Bütçe Yılı </t>
  </si>
  <si>
    <t>Yolculuk ve 
Oturma
Tarihleri</t>
  </si>
  <si>
    <t>Nereden Nereye Yolculuk
Edildiği veya Nerede
Konakladığı</t>
  </si>
  <si>
    <t>YOLCULUK VE OTURMA GÜNDELİKLERİ</t>
  </si>
  <si>
    <t>TAŞIT VE DİĞER ZORUNLU GİDERLER</t>
  </si>
  <si>
    <t>TOPLAM
(TL)</t>
  </si>
  <si>
    <t>Gün
Sayısı</t>
  </si>
  <si>
    <t>Bir
Günlüğü</t>
  </si>
  <si>
    <t>Tutarı</t>
  </si>
  <si>
    <t>Çeşidi ve
Mevkii</t>
  </si>
  <si>
    <t>DÖVİZİN</t>
  </si>
  <si>
    <t>TUTARI
(TL)</t>
  </si>
  <si>
    <t>CİNSİ</t>
  </si>
  <si>
    <t>MİKTARI</t>
  </si>
  <si>
    <t>KURU</t>
  </si>
  <si>
    <t>TL</t>
  </si>
  <si>
    <t>G E N E L  T O P L A M</t>
  </si>
  <si>
    <t xml:space="preserve">Birim Yetkilisi </t>
  </si>
  <si>
    <t>:</t>
  </si>
  <si>
    <t xml:space="preserve"> </t>
  </si>
  <si>
    <t>(İmza)</t>
  </si>
  <si>
    <t>İmzası</t>
  </si>
  <si>
    <t>M.Y.H.B.Y.Örnek No:27</t>
  </si>
  <si>
    <r>
      <t xml:space="preserve">  YURTDIŞI GEÇİCİ GÖREVLENDİRMELERDE BAKANLAR KURULU KARARI'NIN 5 İNCİ MADDESİNE İSTİNADEN </t>
    </r>
    <r>
      <rPr>
        <b/>
        <sz val="12"/>
        <color indexed="10"/>
        <rFont val="Verdana"/>
        <family val="2"/>
        <charset val="162"/>
      </rPr>
      <t>10 GÜNE KADAR  OLAN KONAKLAMALARDA</t>
    </r>
    <r>
      <rPr>
        <b/>
        <sz val="12"/>
        <rFont val="Verdana"/>
        <family val="2"/>
        <charset val="162"/>
      </rPr>
      <t xml:space="preserve"> ÖDENECEK YATAK ÜCRETİ  TABLOSU                                                                                                                     </t>
    </r>
  </si>
  <si>
    <t>%50 ARTIRIMLI GÜNDELİĞİN %40'INI AŞAN KISIM</t>
  </si>
  <si>
    <t xml:space="preserve">KONAKLAMA SÜRESİ            </t>
  </si>
  <si>
    <t>İLK 10 GÜN İÇİN ÖDENECEK TUTAR</t>
  </si>
  <si>
    <r>
      <t xml:space="preserve"> YURTDIŞI GEÇİCİ GÖREVLENDİRMELERDE BAKANLAR KURULU KARARI'NIN 5 İNCİ MADDESİNE İSTİNADEN </t>
    </r>
    <r>
      <rPr>
        <b/>
        <sz val="12"/>
        <color indexed="10"/>
        <rFont val="Verdana"/>
        <family val="2"/>
        <charset val="162"/>
      </rPr>
      <t xml:space="preserve">10 GÜNÜ AŞAN KONAKLAMALARDA  </t>
    </r>
    <r>
      <rPr>
        <b/>
        <sz val="12"/>
        <rFont val="Verdana"/>
        <family val="2"/>
        <charset val="162"/>
      </rPr>
      <t xml:space="preserve">ÖDENECEK YATAK ÜCRETİ  TABLOSU                                                                                                                     </t>
    </r>
  </si>
  <si>
    <t>İLK ON GÜN İÇİN ÖDENECEK TUTAR</t>
  </si>
  <si>
    <t>HESAPLAMAYA ESAS SÜRE</t>
  </si>
  <si>
    <t>ON GÜNÜ AŞAN KISIM İÇİN ÖDENECEK TUTAR</t>
  </si>
  <si>
    <t>GÜNDELİĞİN %40'I</t>
  </si>
  <si>
    <t>GÜNDELİĞİN %40'INI AŞAN KISIM</t>
  </si>
  <si>
    <t>10 GÜNÜ AŞAN KISIM</t>
  </si>
  <si>
    <t>10  GÜNÜ AŞAN KISIM İÇİN ÖDENECEK TUTAR</t>
  </si>
  <si>
    <t>+</t>
  </si>
  <si>
    <t>TOPLAM ÖDENECEK</t>
  </si>
  <si>
    <t>29.09.2017</t>
  </si>
  <si>
    <t>M.Y.H.B.Y. Örnek No: 28</t>
  </si>
  <si>
    <t>..............................................................</t>
  </si>
  <si>
    <t>Unvanı</t>
  </si>
  <si>
    <t>(*) Bu kısım bildirim sahibinin atama işleminden bilgisi 
olan amir tarafından imzalanacaktır.</t>
  </si>
  <si>
    <t>Bildirim Sahibi</t>
  </si>
  <si>
    <t>Birim Yetkilisi (*)</t>
  </si>
  <si>
    <t xml:space="preserve">gösterir bildirimdir.   </t>
  </si>
  <si>
    <t>ve / aile fertlerine ait sürekli görev yolluğu olarak tahakkuk eden</t>
  </si>
  <si>
    <t>atanan</t>
  </si>
  <si>
    <t>G E N E L   T O P L A M</t>
  </si>
  <si>
    <t>x</t>
  </si>
  <si>
    <t>Otobüs</t>
  </si>
  <si>
    <t>Kendisi</t>
  </si>
  <si>
    <t>TL / Yabancı Para</t>
  </si>
  <si>
    <t>TL /Yabancı Para</t>
  </si>
  <si>
    <t>Mesafe 
Km/Mil</t>
  </si>
  <si>
    <t>Yevmiye</t>
  </si>
  <si>
    <t>Gün Sayısı</t>
  </si>
  <si>
    <t>Değişken Unsur</t>
  </si>
  <si>
    <t>Sabit Unsur</t>
  </si>
  <si>
    <t>Ücreti</t>
  </si>
  <si>
    <t>Çeşidi / Mevki</t>
  </si>
  <si>
    <t>Net Ele Geçen Tutar</t>
  </si>
  <si>
    <t>Damga Vergisi</t>
  </si>
  <si>
    <t xml:space="preserve">Toplam 
Tutar                               </t>
  </si>
  <si>
    <t>Y E R   D E Ğ İ Ş T İ R ME   G İ D E R İ</t>
  </si>
  <si>
    <t>T A Ş I T I N</t>
  </si>
  <si>
    <t>G Ü N D E L İ K L ER</t>
  </si>
  <si>
    <t>Akrabalık Derecesi</t>
  </si>
  <si>
    <t>Nereden Nereye Gidildiği</t>
  </si>
  <si>
    <t>Atama Tarihi</t>
  </si>
  <si>
    <t>Muhasebe Birimi ve Tarihi</t>
  </si>
  <si>
    <t>Önceden Avans Almışsa Aldığı</t>
  </si>
  <si>
    <t xml:space="preserve">Aylık Kadro Derecesi ve </t>
  </si>
  <si>
    <t>Bütçe Yılı</t>
  </si>
  <si>
    <t>Dairesi</t>
  </si>
  <si>
    <t>YURTİÇİ SÜREKLİ GÖREV YOLLUĞU BİLDİRİMİ</t>
  </si>
  <si>
    <t>PERSONEL NAKİL BİLDİRİMİ (ŞAHSİ VE AİLE YOLLUĞU ALIP ALMADIĞI, ALMIŞSA TUTARI BÖLÜMÜNE PARA TUTARI İLE BİRLİKTE ALMIŞTIR YAZILACAKTIR.)</t>
  </si>
  <si>
    <t>BAKMAKLA YÜKÜMLÜ ÇOCUK VARSA AİLE BİLDİRİMİ DÜZENLENECEKTİR.</t>
  </si>
  <si>
    <t>ATAMA ONAYI</t>
  </si>
  <si>
    <t>YOLLUK BİLDİRİMİ</t>
  </si>
  <si>
    <t>RAİÇ BEDELİ</t>
  </si>
  <si>
    <t>MESAFE CETVELİ</t>
  </si>
  <si>
    <t>YOLLUK İÇİN GEREKLİ EVRAKLAR</t>
  </si>
  <si>
    <t>Dönüş</t>
  </si>
  <si>
    <t>Gidiş</t>
  </si>
  <si>
    <r>
      <t xml:space="preserve">Yukarıda belirtilen tarihler arasında </t>
    </r>
    <r>
      <rPr>
        <sz val="10"/>
        <color indexed="18"/>
        <rFont val="Times New Roman Tur"/>
        <charset val="162"/>
      </rPr>
      <t xml:space="preserve">……………..' a </t>
    </r>
    <r>
      <rPr>
        <sz val="10"/>
        <rFont val="Times New Roman Tur"/>
        <family val="1"/>
        <charset val="162"/>
      </rPr>
      <t>yapmış olduğum geçici görevlendirmeye ilişkin yolculuk ile ilgili ………………….</t>
    </r>
    <r>
      <rPr>
        <sz val="10"/>
        <color indexed="18"/>
        <rFont val="Times New Roman Tur"/>
        <charset val="162"/>
      </rPr>
      <t xml:space="preserve"> TL …… Kuruş</t>
    </r>
    <r>
      <rPr>
        <sz val="10"/>
        <rFont val="Times New Roman Tur"/>
        <family val="1"/>
        <charset val="162"/>
      </rPr>
      <t xml:space="preserve"> harcamaya ait bildirimdir.</t>
    </r>
  </si>
  <si>
    <t>Yukarıda belirtilen tarih / saatler arasında …………………'ya yapmış olduğum geçici görev yolculuğu ile ilgili ………………...…..…….TL…………………….Kuruş harcamaya ait bildirimdir.</t>
  </si>
  <si>
    <t>Mevkii</t>
  </si>
  <si>
    <t xml:space="preserve">Çeşidi </t>
  </si>
  <si>
    <t>Yolculuk ve Oturma Gündelikleri</t>
  </si>
  <si>
    <t xml:space="preserve">  Hareket Saatleri</t>
  </si>
  <si>
    <t>Toplam</t>
  </si>
  <si>
    <t>Yol Giderleri</t>
  </si>
  <si>
    <t>IBAN Numarası</t>
  </si>
  <si>
    <t xml:space="preserve">HÜCRELERİN ÜZERİNE GELİNDİĞİNDE ÇIKAN
 AÇIKLAMALARDAN 
VE
AŞAĞIDAKİ SEKMEDE BULUNAN 
ÖRNEK FORMDAN 
FAYDALANABİLİRSİNİZ. </t>
  </si>
  <si>
    <t>T.C. Kimlik Numarası</t>
  </si>
  <si>
    <t xml:space="preserve">      YURTİÇİ GEÇİCİ GÖREV YOLLUĞU BİLDİRİMİ</t>
  </si>
  <si>
    <t>NOT; SADECE SARI İŞARETLİ ALANLARA BİLGİLER GİRİLECEK, yatak ücreti kısmına günlük ödenen ücret girilecek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</si>
</sst>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Y_T_L"/>
    <numFmt numFmtId="165" formatCode="#,##0.00\ &quot;TL&quot;"/>
    <numFmt numFmtId="166" formatCode="0.00;[Red]0.00"/>
    <numFmt numFmtId="167" formatCode="0.000"/>
  </numFmts>
  <fonts count="56" x14ac:knownFonts="1">
    <font>
      <sz val="11"/>
      <color theme="1"/>
      <name val="Calibri"/>
      <family val="2"/>
      <charset val="162"/>
      <scheme val="minor"/>
    </font>
    <font>
      <b/>
      <sz val="12"/>
      <name val="Verdana"/>
      <family val="2"/>
      <charset val="162"/>
    </font>
    <font>
      <sz val="10"/>
      <name val="Verdana"/>
      <family val="2"/>
      <charset val="162"/>
    </font>
    <font>
      <b/>
      <sz val="10"/>
      <name val="Verdana"/>
      <family val="2"/>
      <charset val="162"/>
    </font>
    <font>
      <b/>
      <sz val="18"/>
      <name val="Verdana"/>
      <family val="2"/>
      <charset val="162"/>
    </font>
    <font>
      <b/>
      <sz val="16"/>
      <name val="Verdana"/>
      <family val="2"/>
      <charset val="162"/>
    </font>
    <font>
      <b/>
      <sz val="14"/>
      <name val="Verdana"/>
      <family val="2"/>
      <charset val="162"/>
    </font>
    <font>
      <b/>
      <sz val="15"/>
      <name val="Verdana"/>
      <family val="2"/>
      <charset val="162"/>
    </font>
    <font>
      <b/>
      <sz val="9"/>
      <color indexed="81"/>
      <name val="Tahoma"/>
      <family val="2"/>
      <charset val="162"/>
    </font>
    <font>
      <b/>
      <sz val="10"/>
      <name val="Times New Roman Tur"/>
      <charset val="162"/>
    </font>
    <font>
      <sz val="10"/>
      <name val="Times New Roman Tur"/>
      <family val="1"/>
      <charset val="162"/>
    </font>
    <font>
      <b/>
      <sz val="13"/>
      <name val="Times New Roman Tur"/>
      <family val="1"/>
      <charset val="162"/>
    </font>
    <font>
      <u/>
      <sz val="7.5"/>
      <color indexed="12"/>
      <name val="Arial"/>
      <family val="2"/>
      <charset val="162"/>
    </font>
    <font>
      <u/>
      <sz val="9"/>
      <color indexed="12"/>
      <name val="Arial"/>
      <family val="2"/>
      <charset val="162"/>
    </font>
    <font>
      <sz val="10"/>
      <name val="Times New Roman Tur"/>
      <charset val="162"/>
    </font>
    <font>
      <b/>
      <sz val="9"/>
      <name val="Times New Roman Tur"/>
      <charset val="162"/>
    </font>
    <font>
      <b/>
      <sz val="8"/>
      <name val="Times New Roman Tur"/>
      <charset val="162"/>
    </font>
    <font>
      <b/>
      <sz val="10"/>
      <name val="Times New Roman Tur"/>
      <family val="1"/>
      <charset val="162"/>
    </font>
    <font>
      <sz val="11"/>
      <name val="Times New Roman Tur"/>
      <family val="1"/>
      <charset val="162"/>
    </font>
    <font>
      <u/>
      <sz val="10"/>
      <color indexed="12"/>
      <name val="Arial"/>
      <family val="2"/>
      <charset val="162"/>
    </font>
    <font>
      <sz val="10"/>
      <name val="Arial Tur"/>
      <charset val="162"/>
    </font>
    <font>
      <b/>
      <sz val="12"/>
      <name val="Times New Roman Tur"/>
      <family val="1"/>
      <charset val="162"/>
    </font>
    <font>
      <sz val="10"/>
      <color indexed="18"/>
      <name val="Times New Roman Tur"/>
      <charset val="162"/>
    </font>
    <font>
      <sz val="9"/>
      <name val="Times New Roman Tur"/>
      <family val="1"/>
      <charset val="162"/>
    </font>
    <font>
      <sz val="9"/>
      <name val="Arial Tur"/>
      <charset val="162"/>
    </font>
    <font>
      <sz val="9"/>
      <color indexed="10"/>
      <name val="Times New Roman Tur"/>
      <family val="1"/>
      <charset val="162"/>
    </font>
    <font>
      <sz val="10"/>
      <name val="Mistral"/>
      <family val="4"/>
      <charset val="162"/>
    </font>
    <font>
      <sz val="8"/>
      <name val="Times New Roman Tur"/>
      <family val="1"/>
      <charset val="162"/>
    </font>
    <font>
      <b/>
      <sz val="10"/>
      <color indexed="81"/>
      <name val="Tahoma"/>
      <family val="2"/>
      <charset val="162"/>
    </font>
    <font>
      <b/>
      <sz val="10"/>
      <color indexed="10"/>
      <name val="Tahoma"/>
      <family val="2"/>
      <charset val="162"/>
    </font>
    <font>
      <b/>
      <sz val="12"/>
      <color indexed="10"/>
      <name val="Tahoma"/>
      <family val="2"/>
      <charset val="162"/>
    </font>
    <font>
      <b/>
      <sz val="14"/>
      <color indexed="10"/>
      <name val="Tahoma"/>
      <family val="2"/>
      <charset val="162"/>
    </font>
    <font>
      <b/>
      <sz val="11"/>
      <color indexed="10"/>
      <name val="Tahoma"/>
      <family val="2"/>
      <charset val="162"/>
    </font>
    <font>
      <b/>
      <sz val="11"/>
      <color indexed="81"/>
      <name val="Tahoma"/>
      <family val="2"/>
      <charset val="162"/>
    </font>
    <font>
      <b/>
      <sz val="9"/>
      <color indexed="10"/>
      <name val="Tahoma"/>
      <family val="2"/>
      <charset val="162"/>
    </font>
    <font>
      <b/>
      <sz val="10"/>
      <color indexed="81"/>
      <name val="Times New Roman tur"/>
      <charset val="162"/>
    </font>
    <font>
      <b/>
      <sz val="10"/>
      <color indexed="10"/>
      <name val="Times New Roman tur"/>
      <charset val="162"/>
    </font>
    <font>
      <b/>
      <sz val="12"/>
      <color indexed="10"/>
      <name val="Verdana"/>
      <family val="2"/>
      <charset val="162"/>
    </font>
    <font>
      <b/>
      <sz val="9"/>
      <name val="Verdana"/>
      <family val="2"/>
      <charset val="162"/>
    </font>
    <font>
      <b/>
      <sz val="10"/>
      <color rgb="FFFF0000"/>
      <name val="Verdana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20"/>
      <name val="Arial"/>
      <family val="2"/>
      <charset val="162"/>
    </font>
    <font>
      <b/>
      <sz val="18"/>
      <color indexed="8"/>
      <name val="Times New Roman"/>
      <family val="1"/>
      <charset val="162"/>
    </font>
    <font>
      <b/>
      <sz val="9"/>
      <name val="Arial Tur"/>
      <charset val="162"/>
    </font>
    <font>
      <sz val="14"/>
      <color indexed="8"/>
      <name val="Times New Roman"/>
      <family val="1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b/>
      <sz val="14"/>
      <color indexed="81"/>
      <name val="Tahoma"/>
      <family val="2"/>
      <charset val="162"/>
    </font>
    <font>
      <b/>
      <sz val="12"/>
      <color indexed="81"/>
      <name val="Tahoma"/>
      <family val="2"/>
      <charset val="162"/>
    </font>
    <font>
      <sz val="17"/>
      <name val="Arial"/>
      <family val="2"/>
      <charset val="162"/>
    </font>
    <font>
      <b/>
      <sz val="2"/>
      <color indexed="81"/>
      <name val="Tahoma"/>
      <family val="2"/>
      <charset val="162"/>
    </font>
    <font>
      <b/>
      <sz val="2"/>
      <color indexed="10"/>
      <name val="Tahoma"/>
      <family val="2"/>
      <charset val="162"/>
    </font>
    <font>
      <b/>
      <sz val="12"/>
      <color rgb="FFFF0000"/>
      <name val="Verdana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20" fillId="0" borderId="0"/>
  </cellStyleXfs>
  <cellXfs count="4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>
      <alignment horizontal="center" vertical="center" wrapText="1"/>
    </xf>
    <xf numFmtId="2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11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vertical="center"/>
      <protection locked="0"/>
    </xf>
    <xf numFmtId="0" fontId="23" fillId="0" borderId="24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3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39" fillId="0" borderId="0" xfId="0" applyFont="1" applyAlignment="1"/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40" fillId="0" borderId="0" xfId="2" applyAlignment="1">
      <alignment vertical="center"/>
    </xf>
    <xf numFmtId="0" fontId="41" fillId="0" borderId="0" xfId="2" applyFont="1" applyAlignment="1">
      <alignment vertical="center"/>
    </xf>
    <xf numFmtId="0" fontId="42" fillId="0" borderId="25" xfId="2" applyFont="1" applyBorder="1" applyAlignment="1">
      <alignment vertical="center"/>
    </xf>
    <xf numFmtId="0" fontId="42" fillId="0" borderId="24" xfId="2" applyFont="1" applyBorder="1" applyAlignment="1">
      <alignment vertical="center"/>
    </xf>
    <xf numFmtId="0" fontId="42" fillId="0" borderId="23" xfId="2" applyFont="1" applyBorder="1" applyAlignment="1">
      <alignment vertical="center"/>
    </xf>
    <xf numFmtId="0" fontId="42" fillId="0" borderId="22" xfId="2" applyFont="1" applyBorder="1" applyAlignment="1">
      <alignment vertical="center"/>
    </xf>
    <xf numFmtId="0" fontId="42" fillId="0" borderId="0" xfId="2" applyFont="1" applyBorder="1" applyAlignment="1">
      <alignment vertical="center"/>
    </xf>
    <xf numFmtId="0" fontId="42" fillId="0" borderId="0" xfId="2" applyFont="1" applyBorder="1" applyAlignment="1">
      <alignment horizontal="center" vertical="center"/>
    </xf>
    <xf numFmtId="0" fontId="42" fillId="0" borderId="22" xfId="2" applyFont="1" applyBorder="1" applyAlignment="1">
      <alignment vertical="center" wrapText="1"/>
    </xf>
    <xf numFmtId="0" fontId="42" fillId="0" borderId="0" xfId="2" applyFont="1" applyBorder="1" applyAlignment="1">
      <alignment vertical="center" wrapText="1"/>
    </xf>
    <xf numFmtId="0" fontId="43" fillId="0" borderId="0" xfId="2" applyFont="1" applyBorder="1" applyAlignment="1">
      <alignment vertical="center"/>
    </xf>
    <xf numFmtId="0" fontId="40" fillId="0" borderId="0" xfId="2" applyBorder="1" applyAlignment="1">
      <alignment vertical="center"/>
    </xf>
    <xf numFmtId="0" fontId="42" fillId="0" borderId="11" xfId="2" applyFont="1" applyBorder="1" applyAlignment="1">
      <alignment vertical="center"/>
    </xf>
    <xf numFmtId="14" fontId="42" fillId="0" borderId="22" xfId="2" applyNumberFormat="1" applyFont="1" applyBorder="1" applyAlignment="1">
      <alignment vertical="center"/>
    </xf>
    <xf numFmtId="14" fontId="42" fillId="0" borderId="0" xfId="2" applyNumberFormat="1" applyFont="1" applyBorder="1" applyAlignment="1">
      <alignment vertical="center"/>
    </xf>
    <xf numFmtId="0" fontId="42" fillId="0" borderId="0" xfId="2" quotePrefix="1" applyFont="1" applyBorder="1" applyAlignment="1">
      <alignment horizontal="left" vertical="center"/>
    </xf>
    <xf numFmtId="0" fontId="42" fillId="0" borderId="10" xfId="2" applyFont="1" applyBorder="1" applyAlignment="1">
      <alignment horizontal="center" vertical="center"/>
    </xf>
    <xf numFmtId="0" fontId="42" fillId="0" borderId="9" xfId="2" applyFont="1" applyBorder="1" applyAlignment="1">
      <alignment horizontal="center" vertical="center"/>
    </xf>
    <xf numFmtId="0" fontId="42" fillId="0" borderId="8" xfId="2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2" fontId="42" fillId="0" borderId="0" xfId="2" applyNumberFormat="1" applyFont="1" applyBorder="1" applyAlignment="1">
      <alignment vertical="center"/>
    </xf>
    <xf numFmtId="0" fontId="42" fillId="4" borderId="0" xfId="2" applyFont="1" applyFill="1" applyBorder="1" applyAlignment="1">
      <alignment horizontal="center" vertical="center"/>
    </xf>
    <xf numFmtId="0" fontId="42" fillId="4" borderId="10" xfId="2" applyFont="1" applyFill="1" applyBorder="1" applyAlignment="1">
      <alignment horizontal="center" vertical="center"/>
    </xf>
    <xf numFmtId="0" fontId="42" fillId="4" borderId="9" xfId="2" applyFont="1" applyFill="1" applyBorder="1" applyAlignment="1">
      <alignment horizontal="center" vertical="center"/>
    </xf>
    <xf numFmtId="0" fontId="42" fillId="4" borderId="8" xfId="2" applyFont="1" applyFill="1" applyBorder="1" applyAlignment="1">
      <alignment horizontal="center" vertical="center"/>
    </xf>
    <xf numFmtId="167" fontId="42" fillId="4" borderId="0" xfId="2" applyNumberFormat="1" applyFont="1" applyFill="1" applyBorder="1" applyAlignment="1">
      <alignment horizontal="center" vertical="center"/>
    </xf>
    <xf numFmtId="0" fontId="42" fillId="0" borderId="12" xfId="2" applyFont="1" applyBorder="1" applyAlignment="1">
      <alignment horizontal="center" vertical="center"/>
    </xf>
    <xf numFmtId="49" fontId="42" fillId="0" borderId="12" xfId="2" applyNumberFormat="1" applyFont="1" applyBorder="1" applyAlignment="1">
      <alignment horizontal="center" vertical="center"/>
    </xf>
    <xf numFmtId="0" fontId="42" fillId="0" borderId="10" xfId="2" applyFont="1" applyBorder="1" applyAlignment="1">
      <alignment vertical="center"/>
    </xf>
    <xf numFmtId="0" fontId="42" fillId="0" borderId="9" xfId="2" applyFont="1" applyBorder="1" applyAlignment="1">
      <alignment vertical="center"/>
    </xf>
    <xf numFmtId="0" fontId="42" fillId="0" borderId="8" xfId="2" applyFont="1" applyBorder="1" applyAlignment="1">
      <alignment vertical="center"/>
    </xf>
    <xf numFmtId="0" fontId="42" fillId="0" borderId="12" xfId="2" applyFont="1" applyBorder="1" applyAlignment="1">
      <alignment vertical="center"/>
    </xf>
    <xf numFmtId="0" fontId="48" fillId="0" borderId="12" xfId="2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7" fillId="0" borderId="0" xfId="2" applyFont="1" applyAlignment="1" applyProtection="1">
      <alignment vertical="center"/>
      <protection locked="0"/>
    </xf>
    <xf numFmtId="0" fontId="23" fillId="0" borderId="0" xfId="2" applyFont="1" applyAlignment="1">
      <alignment vertical="center"/>
    </xf>
    <xf numFmtId="0" fontId="23" fillId="0" borderId="25" xfId="2" applyFont="1" applyBorder="1" applyAlignment="1" applyProtection="1">
      <alignment vertical="center"/>
      <protection locked="0"/>
    </xf>
    <xf numFmtId="0" fontId="23" fillId="0" borderId="24" xfId="2" applyFont="1" applyBorder="1" applyAlignment="1" applyProtection="1">
      <alignment vertical="center"/>
      <protection locked="0"/>
    </xf>
    <xf numFmtId="0" fontId="23" fillId="0" borderId="23" xfId="2" applyFont="1" applyBorder="1" applyAlignment="1" applyProtection="1">
      <alignment vertical="center"/>
      <protection locked="0"/>
    </xf>
    <xf numFmtId="0" fontId="23" fillId="0" borderId="22" xfId="2" applyFont="1" applyBorder="1" applyAlignment="1" applyProtection="1">
      <alignment vertical="center"/>
      <protection locked="0"/>
    </xf>
    <xf numFmtId="0" fontId="23" fillId="0" borderId="0" xfId="2" applyFont="1" applyBorder="1" applyAlignment="1" applyProtection="1">
      <alignment vertical="center"/>
      <protection locked="0"/>
    </xf>
    <xf numFmtId="0" fontId="25" fillId="0" borderId="0" xfId="2" applyFont="1" applyBorder="1" applyAlignment="1" applyProtection="1">
      <alignment vertical="center"/>
      <protection locked="0"/>
    </xf>
    <xf numFmtId="0" fontId="25" fillId="0" borderId="11" xfId="2" applyFont="1" applyBorder="1" applyAlignment="1" applyProtection="1">
      <alignment vertical="center"/>
      <protection locked="0"/>
    </xf>
    <xf numFmtId="0" fontId="24" fillId="0" borderId="0" xfId="2" applyFont="1" applyBorder="1" applyAlignment="1" applyProtection="1">
      <alignment vertical="center"/>
      <protection locked="0"/>
    </xf>
    <xf numFmtId="0" fontId="24" fillId="0" borderId="11" xfId="2" applyFont="1" applyBorder="1" applyAlignment="1" applyProtection="1">
      <alignment vertical="center"/>
      <protection locked="0"/>
    </xf>
    <xf numFmtId="0" fontId="23" fillId="0" borderId="0" xfId="2" applyFont="1" applyAlignment="1" applyProtection="1">
      <alignment vertical="center"/>
      <protection locked="0"/>
    </xf>
    <xf numFmtId="0" fontId="23" fillId="0" borderId="11" xfId="2" applyFont="1" applyBorder="1" applyAlignment="1" applyProtection="1">
      <alignment vertical="center"/>
      <protection locked="0"/>
    </xf>
    <xf numFmtId="0" fontId="10" fillId="0" borderId="22" xfId="2" applyFont="1" applyBorder="1" applyAlignment="1" applyProtection="1">
      <alignment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14" xfId="2" applyFont="1" applyBorder="1" applyAlignment="1" applyProtection="1">
      <alignment vertical="center"/>
      <protection locked="0"/>
    </xf>
    <xf numFmtId="0" fontId="10" fillId="0" borderId="13" xfId="2" applyFont="1" applyBorder="1" applyAlignment="1" applyProtection="1">
      <alignment vertical="center"/>
      <protection locked="0"/>
    </xf>
    <xf numFmtId="0" fontId="10" fillId="0" borderId="0" xfId="2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2" fontId="3" fillId="10" borderId="2" xfId="0" applyNumberFormat="1" applyFont="1" applyFill="1" applyBorder="1" applyAlignment="1">
      <alignment horizontal="center" vertical="center" wrapText="1"/>
    </xf>
    <xf numFmtId="2" fontId="2" fillId="10" borderId="0" xfId="0" applyNumberFormat="1" applyFont="1" applyFill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4" fontId="2" fillId="10" borderId="2" xfId="0" applyNumberFormat="1" applyFont="1" applyFill="1" applyBorder="1" applyAlignment="1">
      <alignment horizontal="center" vertical="center" wrapText="1"/>
    </xf>
    <xf numFmtId="2" fontId="2" fillId="10" borderId="2" xfId="0" applyNumberFormat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2" fontId="1" fillId="12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4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14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49" fontId="21" fillId="0" borderId="27" xfId="0" applyNumberFormat="1" applyFont="1" applyBorder="1" applyAlignment="1" applyProtection="1">
      <alignment horizontal="right" vertical="center"/>
      <protection locked="0"/>
    </xf>
    <xf numFmtId="49" fontId="21" fillId="0" borderId="28" xfId="0" applyNumberFormat="1" applyFont="1" applyBorder="1" applyAlignment="1" applyProtection="1">
      <alignment horizontal="right" vertical="center"/>
      <protection locked="0"/>
    </xf>
    <xf numFmtId="2" fontId="10" fillId="6" borderId="28" xfId="0" applyNumberFormat="1" applyFont="1" applyFill="1" applyBorder="1" applyAlignment="1" applyProtection="1">
      <alignment horizontal="right" vertical="center"/>
    </xf>
    <xf numFmtId="2" fontId="10" fillId="6" borderId="43" xfId="0" applyNumberFormat="1" applyFont="1" applyFill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164" fontId="10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4" borderId="12" xfId="0" applyNumberFormat="1" applyFont="1" applyFill="1" applyBorder="1" applyAlignment="1" applyProtection="1">
      <alignment horizontal="left" vertical="center"/>
      <protection locked="0"/>
    </xf>
    <xf numFmtId="49" fontId="20" fillId="4" borderId="12" xfId="0" applyNumberFormat="1" applyFont="1" applyFill="1" applyBorder="1" applyAlignment="1" applyProtection="1">
      <alignment horizontal="left" vertical="center"/>
      <protection locked="0"/>
    </xf>
    <xf numFmtId="164" fontId="10" fillId="4" borderId="12" xfId="0" applyNumberFormat="1" applyFont="1" applyFill="1" applyBorder="1" applyAlignment="1" applyProtection="1">
      <alignment vertical="center"/>
    </xf>
    <xf numFmtId="2" fontId="10" fillId="4" borderId="12" xfId="0" applyNumberFormat="1" applyFont="1" applyFill="1" applyBorder="1" applyAlignment="1" applyProtection="1">
      <alignment horizontal="right" vertical="center"/>
    </xf>
    <xf numFmtId="2" fontId="10" fillId="4" borderId="38" xfId="0" applyNumberFormat="1" applyFont="1" applyFill="1" applyBorder="1" applyAlignment="1" applyProtection="1">
      <alignment horizontal="right" vertical="center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1" fontId="20" fillId="0" borderId="12" xfId="0" applyNumberFormat="1" applyFont="1" applyBorder="1" applyAlignment="1" applyProtection="1">
      <alignment horizontal="center"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0" fillId="4" borderId="12" xfId="0" applyNumberFormat="1" applyFont="1" applyFill="1" applyBorder="1" applyAlignment="1" applyProtection="1">
      <alignment horizontal="right" vertical="center"/>
    </xf>
    <xf numFmtId="2" fontId="10" fillId="6" borderId="12" xfId="0" applyNumberFormat="1" applyFont="1" applyFill="1" applyBorder="1" applyAlignment="1" applyProtection="1">
      <alignment horizontal="center" vertical="center"/>
    </xf>
    <xf numFmtId="2" fontId="10" fillId="6" borderId="38" xfId="0" applyNumberFormat="1" applyFont="1" applyFill="1" applyBorder="1" applyAlignment="1" applyProtection="1">
      <alignment horizontal="center" vertical="center"/>
    </xf>
    <xf numFmtId="164" fontId="10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0" borderId="12" xfId="0" applyNumberFormat="1" applyFont="1" applyBorder="1" applyAlignment="1" applyProtection="1">
      <alignment horizontal="center" vertical="center"/>
      <protection locked="0"/>
    </xf>
    <xf numFmtId="164" fontId="10" fillId="6" borderId="12" xfId="0" applyNumberFormat="1" applyFont="1" applyFill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1" fontId="20" fillId="0" borderId="8" xfId="0" applyNumberFormat="1" applyFont="1" applyBorder="1" applyAlignment="1" applyProtection="1">
      <alignment horizontal="center" vertical="center"/>
      <protection locked="0"/>
    </xf>
    <xf numFmtId="1" fontId="20" fillId="0" borderId="9" xfId="0" applyNumberFormat="1" applyFont="1" applyBorder="1" applyAlignment="1" applyProtection="1">
      <alignment horizontal="center" vertical="center"/>
      <protection locked="0"/>
    </xf>
    <xf numFmtId="1" fontId="20" fillId="0" borderId="10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Fill="1" applyBorder="1" applyAlignment="1" applyProtection="1">
      <alignment vertical="center"/>
      <protection locked="0"/>
    </xf>
    <xf numFmtId="164" fontId="10" fillId="0" borderId="9" xfId="0" applyNumberFormat="1" applyFont="1" applyFill="1" applyBorder="1" applyAlignment="1" applyProtection="1">
      <alignment vertical="center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left" vertical="center"/>
      <protection locked="0"/>
    </xf>
    <xf numFmtId="49" fontId="18" fillId="0" borderId="9" xfId="0" applyNumberFormat="1" applyFont="1" applyBorder="1" applyAlignment="1" applyProtection="1">
      <alignment horizontal="lef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Fill="1" applyBorder="1" applyAlignment="1" applyProtection="1">
      <alignment horizontal="center" vertical="center"/>
      <protection locked="0"/>
    </xf>
    <xf numFmtId="164" fontId="10" fillId="0" borderId="9" xfId="0" applyNumberFormat="1" applyFont="1" applyFill="1" applyBorder="1" applyAlignment="1" applyProtection="1">
      <alignment horizontal="center" vertical="center"/>
      <protection locked="0"/>
    </xf>
    <xf numFmtId="164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" fontId="14" fillId="0" borderId="8" xfId="0" applyNumberFormat="1" applyFont="1" applyBorder="1" applyAlignment="1" applyProtection="1">
      <alignment horizontal="center" vertical="center"/>
      <protection locked="0"/>
    </xf>
    <xf numFmtId="4" fontId="14" fillId="0" borderId="9" xfId="0" applyNumberFormat="1" applyFont="1" applyBorder="1" applyAlignment="1" applyProtection="1">
      <alignment horizontal="center" vertical="center"/>
      <protection locked="0"/>
    </xf>
    <xf numFmtId="4" fontId="14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4" fontId="14" fillId="5" borderId="8" xfId="0" applyNumberFormat="1" applyFont="1" applyFill="1" applyBorder="1" applyAlignment="1" applyProtection="1">
      <alignment horizontal="center" vertical="center"/>
      <protection locked="0"/>
    </xf>
    <xf numFmtId="4" fontId="14" fillId="5" borderId="9" xfId="0" applyNumberFormat="1" applyFont="1" applyFill="1" applyBorder="1" applyAlignment="1" applyProtection="1">
      <alignment horizontal="center" vertical="center"/>
      <protection locked="0"/>
    </xf>
    <xf numFmtId="4" fontId="14" fillId="5" borderId="10" xfId="0" applyNumberFormat="1" applyFont="1" applyFill="1" applyBorder="1" applyAlignment="1" applyProtection="1">
      <alignment horizontal="center" vertical="center"/>
      <protection locked="0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left"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2" fillId="0" borderId="12" xfId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2" fontId="14" fillId="8" borderId="8" xfId="0" applyNumberFormat="1" applyFont="1" applyFill="1" applyBorder="1" applyAlignment="1" applyProtection="1">
      <alignment horizontal="center" vertical="center"/>
      <protection locked="0"/>
    </xf>
    <xf numFmtId="2" fontId="14" fillId="8" borderId="9" xfId="0" applyNumberFormat="1" applyFont="1" applyFill="1" applyBorder="1" applyAlignment="1" applyProtection="1">
      <alignment horizontal="center" vertical="center"/>
      <protection locked="0"/>
    </xf>
    <xf numFmtId="2" fontId="14" fillId="8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49" fontId="10" fillId="4" borderId="8" xfId="0" applyNumberFormat="1" applyFont="1" applyFill="1" applyBorder="1" applyAlignment="1" applyProtection="1">
      <alignment horizontal="left" vertical="center"/>
      <protection locked="0"/>
    </xf>
    <xf numFmtId="49" fontId="10" fillId="4" borderId="9" xfId="0" applyNumberFormat="1" applyFont="1" applyFill="1" applyBorder="1" applyAlignment="1" applyProtection="1">
      <alignment horizontal="left" vertical="center"/>
      <protection locked="0"/>
    </xf>
    <xf numFmtId="49" fontId="10" fillId="4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5" fillId="0" borderId="41" xfId="0" applyFont="1" applyBorder="1" applyAlignment="1" applyProtection="1">
      <alignment horizontal="left" vertical="center"/>
      <protection locked="0"/>
    </xf>
    <xf numFmtId="0" fontId="15" fillId="0" borderId="35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49" fontId="10" fillId="4" borderId="13" xfId="0" applyNumberFormat="1" applyFont="1" applyFill="1" applyBorder="1" applyAlignment="1" applyProtection="1">
      <alignment horizontal="left" vertical="center"/>
      <protection locked="0"/>
    </xf>
    <xf numFmtId="49" fontId="10" fillId="4" borderId="14" xfId="0" applyNumberFormat="1" applyFont="1" applyFill="1" applyBorder="1" applyAlignment="1" applyProtection="1">
      <alignment horizontal="left" vertical="center"/>
      <protection locked="0"/>
    </xf>
    <xf numFmtId="49" fontId="10" fillId="4" borderId="15" xfId="0" applyNumberFormat="1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49" fontId="10" fillId="0" borderId="8" xfId="0" applyNumberFormat="1" applyFont="1" applyBorder="1" applyAlignment="1" applyProtection="1">
      <alignment horizontal="left" vertical="center"/>
      <protection locked="0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8" xfId="1" applyFont="1" applyBorder="1" applyAlignment="1" applyProtection="1">
      <alignment horizontal="left" vertical="center"/>
      <protection locked="0"/>
    </xf>
    <xf numFmtId="0" fontId="13" fillId="0" borderId="9" xfId="1" applyFont="1" applyBorder="1" applyAlignment="1" applyProtection="1">
      <alignment horizontal="left" vertical="center"/>
      <protection locked="0"/>
    </xf>
    <xf numFmtId="0" fontId="13" fillId="0" borderId="10" xfId="1" applyFont="1" applyBorder="1" applyAlignment="1" applyProtection="1">
      <alignment horizontal="left" vertical="center"/>
      <protection locked="0"/>
    </xf>
    <xf numFmtId="164" fontId="10" fillId="0" borderId="8" xfId="0" applyNumberFormat="1" applyFont="1" applyBorder="1" applyAlignment="1" applyProtection="1">
      <alignment horizontal="left" vertical="center"/>
      <protection locked="0"/>
    </xf>
    <xf numFmtId="164" fontId="10" fillId="0" borderId="9" xfId="0" applyNumberFormat="1" applyFont="1" applyBorder="1" applyAlignment="1" applyProtection="1">
      <alignment horizontal="left" vertical="center"/>
      <protection locked="0"/>
    </xf>
    <xf numFmtId="164" fontId="10" fillId="0" borderId="10" xfId="0" applyNumberFormat="1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" fontId="42" fillId="0" borderId="8" xfId="2" applyNumberFormat="1" applyFont="1" applyBorder="1" applyAlignment="1">
      <alignment horizontal="right" vertical="center"/>
    </xf>
    <xf numFmtId="0" fontId="42" fillId="0" borderId="9" xfId="2" applyFont="1" applyBorder="1" applyAlignment="1">
      <alignment horizontal="right" vertical="center"/>
    </xf>
    <xf numFmtId="0" fontId="42" fillId="0" borderId="10" xfId="2" applyFont="1" applyBorder="1" applyAlignment="1">
      <alignment horizontal="right" vertical="center"/>
    </xf>
    <xf numFmtId="4" fontId="42" fillId="0" borderId="9" xfId="2" applyNumberFormat="1" applyFont="1" applyBorder="1" applyAlignment="1">
      <alignment horizontal="right" vertical="center"/>
    </xf>
    <xf numFmtId="4" fontId="42" fillId="0" borderId="10" xfId="2" applyNumberFormat="1" applyFont="1" applyBorder="1" applyAlignment="1">
      <alignment horizontal="right" vertical="center"/>
    </xf>
    <xf numFmtId="4" fontId="42" fillId="0" borderId="12" xfId="2" applyNumberFormat="1" applyFont="1" applyBorder="1" applyAlignment="1">
      <alignment horizontal="right" vertical="center"/>
    </xf>
    <xf numFmtId="0" fontId="48" fillId="0" borderId="12" xfId="2" applyFont="1" applyBorder="1" applyAlignment="1">
      <alignment horizontal="left" vertical="center"/>
    </xf>
    <xf numFmtId="0" fontId="49" fillId="9" borderId="12" xfId="2" applyFont="1" applyFill="1" applyBorder="1" applyAlignment="1">
      <alignment horizontal="center" vertical="center"/>
    </xf>
    <xf numFmtId="0" fontId="42" fillId="0" borderId="0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left" vertical="center"/>
    </xf>
    <xf numFmtId="0" fontId="42" fillId="0" borderId="9" xfId="2" applyFont="1" applyBorder="1" applyAlignment="1">
      <alignment horizontal="left" vertical="center"/>
    </xf>
    <xf numFmtId="0" fontId="42" fillId="0" borderId="10" xfId="2" applyFont="1" applyBorder="1" applyAlignment="1">
      <alignment horizontal="left" vertical="center"/>
    </xf>
    <xf numFmtId="0" fontId="42" fillId="0" borderId="12" xfId="2" applyFont="1" applyBorder="1" applyAlignment="1">
      <alignment horizontal="center" vertical="center"/>
    </xf>
    <xf numFmtId="0" fontId="42" fillId="0" borderId="12" xfId="2" applyFont="1" applyBorder="1" applyAlignment="1">
      <alignment horizontal="left" vertical="center"/>
    </xf>
    <xf numFmtId="0" fontId="42" fillId="0" borderId="23" xfId="2" applyFont="1" applyBorder="1" applyAlignment="1">
      <alignment horizontal="center" vertical="center"/>
    </xf>
    <xf numFmtId="0" fontId="42" fillId="0" borderId="24" xfId="2" applyFont="1" applyBorder="1" applyAlignment="1">
      <alignment horizontal="center" vertical="center"/>
    </xf>
    <xf numFmtId="0" fontId="42" fillId="0" borderId="25" xfId="2" applyFont="1" applyBorder="1" applyAlignment="1">
      <alignment horizontal="center" vertical="center"/>
    </xf>
    <xf numFmtId="165" fontId="42" fillId="4" borderId="12" xfId="2" applyNumberFormat="1" applyFont="1" applyFill="1" applyBorder="1" applyAlignment="1">
      <alignment horizontal="right" vertical="center"/>
    </xf>
    <xf numFmtId="0" fontId="42" fillId="0" borderId="0" xfId="2" applyFont="1" applyBorder="1" applyAlignment="1">
      <alignment horizontal="center" vertical="center"/>
    </xf>
    <xf numFmtId="0" fontId="42" fillId="0" borderId="13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1" xfId="2" applyFont="1" applyBorder="1" applyAlignment="1">
      <alignment horizontal="center" vertical="center" wrapText="1"/>
    </xf>
    <xf numFmtId="0" fontId="42" fillId="0" borderId="22" xfId="2" applyFont="1" applyBorder="1" applyAlignment="1">
      <alignment horizontal="center" vertical="center" wrapText="1"/>
    </xf>
    <xf numFmtId="0" fontId="42" fillId="4" borderId="13" xfId="2" applyFont="1" applyFill="1" applyBorder="1" applyAlignment="1">
      <alignment horizontal="center" vertical="center" wrapText="1"/>
    </xf>
    <xf numFmtId="0" fontId="42" fillId="4" borderId="14" xfId="2" applyFont="1" applyFill="1" applyBorder="1" applyAlignment="1">
      <alignment horizontal="center" vertical="center" wrapText="1"/>
    </xf>
    <xf numFmtId="0" fontId="42" fillId="4" borderId="15" xfId="2" applyFont="1" applyFill="1" applyBorder="1" applyAlignment="1">
      <alignment horizontal="center" vertical="center" wrapText="1"/>
    </xf>
    <xf numFmtId="0" fontId="42" fillId="4" borderId="11" xfId="2" applyFont="1" applyFill="1" applyBorder="1" applyAlignment="1">
      <alignment horizontal="center" vertical="center" wrapText="1"/>
    </xf>
    <xf numFmtId="0" fontId="42" fillId="4" borderId="0" xfId="2" applyFont="1" applyFill="1" applyBorder="1" applyAlignment="1">
      <alignment horizontal="center" vertical="center" wrapText="1"/>
    </xf>
    <xf numFmtId="0" fontId="42" fillId="4" borderId="22" xfId="2" applyFont="1" applyFill="1" applyBorder="1" applyAlignment="1">
      <alignment horizontal="center" vertical="center" wrapText="1"/>
    </xf>
    <xf numFmtId="4" fontId="42" fillId="4" borderId="8" xfId="2" applyNumberFormat="1" applyFont="1" applyFill="1" applyBorder="1" applyAlignment="1">
      <alignment horizontal="right" vertical="center"/>
    </xf>
    <xf numFmtId="4" fontId="42" fillId="4" borderId="9" xfId="2" applyNumberFormat="1" applyFont="1" applyFill="1" applyBorder="1" applyAlignment="1">
      <alignment horizontal="right" vertical="center"/>
    </xf>
    <xf numFmtId="4" fontId="42" fillId="4" borderId="10" xfId="2" applyNumberFormat="1" applyFont="1" applyFill="1" applyBorder="1" applyAlignment="1">
      <alignment horizontal="right" vertical="center"/>
    </xf>
    <xf numFmtId="0" fontId="42" fillId="0" borderId="0" xfId="2" applyFont="1" applyBorder="1" applyAlignment="1">
      <alignment horizontal="left" vertical="center"/>
    </xf>
    <xf numFmtId="0" fontId="42" fillId="0" borderId="12" xfId="2" applyFont="1" applyBorder="1" applyAlignment="1">
      <alignment vertical="center"/>
    </xf>
    <xf numFmtId="0" fontId="42" fillId="0" borderId="8" xfId="2" applyFont="1" applyBorder="1" applyAlignment="1">
      <alignment horizontal="right" vertical="center"/>
    </xf>
    <xf numFmtId="166" fontId="42" fillId="0" borderId="12" xfId="2" applyNumberFormat="1" applyFont="1" applyBorder="1" applyAlignment="1">
      <alignment horizontal="center" vertical="center"/>
    </xf>
    <xf numFmtId="165" fontId="42" fillId="0" borderId="12" xfId="2" applyNumberFormat="1" applyFont="1" applyBorder="1" applyAlignment="1">
      <alignment horizontal="right" vertical="center"/>
    </xf>
    <xf numFmtId="0" fontId="42" fillId="0" borderId="11" xfId="2" applyFont="1" applyBorder="1" applyAlignment="1">
      <alignment horizontal="left" vertical="center" wrapText="1"/>
    </xf>
    <xf numFmtId="0" fontId="42" fillId="0" borderId="11" xfId="2" applyFont="1" applyBorder="1" applyAlignment="1">
      <alignment horizontal="left" vertical="center"/>
    </xf>
    <xf numFmtId="0" fontId="43" fillId="0" borderId="0" xfId="2" applyFont="1" applyBorder="1" applyAlignment="1">
      <alignment horizontal="left" vertical="center"/>
    </xf>
    <xf numFmtId="0" fontId="43" fillId="0" borderId="0" xfId="2" quotePrefix="1" applyFont="1" applyBorder="1" applyAlignment="1">
      <alignment horizontal="left" vertical="center"/>
    </xf>
    <xf numFmtId="0" fontId="43" fillId="0" borderId="0" xfId="2" applyFont="1" applyBorder="1" applyAlignment="1">
      <alignment horizontal="center" vertical="center"/>
    </xf>
    <xf numFmtId="14" fontId="42" fillId="0" borderId="0" xfId="2" quotePrefix="1" applyNumberFormat="1" applyFont="1" applyBorder="1" applyAlignment="1">
      <alignment horizontal="center" vertical="center"/>
    </xf>
    <xf numFmtId="4" fontId="42" fillId="0" borderId="9" xfId="2" applyNumberFormat="1" applyFont="1" applyBorder="1" applyAlignment="1">
      <alignment horizontal="center" vertical="center"/>
    </xf>
    <xf numFmtId="4" fontId="42" fillId="0" borderId="10" xfId="2" applyNumberFormat="1" applyFont="1" applyBorder="1" applyAlignment="1">
      <alignment horizontal="center" vertical="center"/>
    </xf>
    <xf numFmtId="4" fontId="42" fillId="4" borderId="12" xfId="2" applyNumberFormat="1" applyFont="1" applyFill="1" applyBorder="1" applyAlignment="1">
      <alignment horizontal="right" vertical="center"/>
    </xf>
    <xf numFmtId="4" fontId="42" fillId="0" borderId="12" xfId="2" applyNumberFormat="1" applyFont="1" applyBorder="1" applyAlignment="1">
      <alignment horizontal="center" vertical="center"/>
    </xf>
    <xf numFmtId="4" fontId="42" fillId="4" borderId="12" xfId="2" applyNumberFormat="1" applyFont="1" applyFill="1" applyBorder="1" applyAlignment="1">
      <alignment horizontal="center" vertical="center"/>
    </xf>
    <xf numFmtId="4" fontId="42" fillId="4" borderId="8" xfId="2" applyNumberFormat="1" applyFont="1" applyFill="1" applyBorder="1" applyAlignment="1">
      <alignment horizontal="center" vertical="center"/>
    </xf>
    <xf numFmtId="0" fontId="42" fillId="4" borderId="12" xfId="2" applyFont="1" applyFill="1" applyBorder="1" applyAlignment="1">
      <alignment horizontal="center" vertical="center"/>
    </xf>
    <xf numFmtId="4" fontId="42" fillId="0" borderId="8" xfId="2" applyNumberFormat="1" applyFont="1" applyBorder="1" applyAlignment="1">
      <alignment horizontal="center" vertical="center"/>
    </xf>
    <xf numFmtId="0" fontId="42" fillId="0" borderId="12" xfId="2" applyFont="1" applyBorder="1" applyAlignment="1">
      <alignment horizontal="center" vertical="center" wrapText="1"/>
    </xf>
    <xf numFmtId="0" fontId="47" fillId="0" borderId="12" xfId="2" applyFont="1" applyBorder="1" applyAlignment="1">
      <alignment horizontal="center" vertical="center"/>
    </xf>
    <xf numFmtId="0" fontId="47" fillId="0" borderId="12" xfId="2" applyFont="1" applyBorder="1" applyAlignment="1">
      <alignment horizontal="left" vertical="center"/>
    </xf>
    <xf numFmtId="49" fontId="42" fillId="4" borderId="13" xfId="2" applyNumberFormat="1" applyFont="1" applyFill="1" applyBorder="1" applyAlignment="1">
      <alignment horizontal="center" vertical="center"/>
    </xf>
    <xf numFmtId="49" fontId="42" fillId="4" borderId="14" xfId="2" applyNumberFormat="1" applyFont="1" applyFill="1" applyBorder="1" applyAlignment="1">
      <alignment horizontal="center" vertical="center"/>
    </xf>
    <xf numFmtId="49" fontId="42" fillId="4" borderId="15" xfId="2" applyNumberFormat="1" applyFont="1" applyFill="1" applyBorder="1" applyAlignment="1">
      <alignment horizontal="center" vertical="center"/>
    </xf>
    <xf numFmtId="49" fontId="42" fillId="4" borderId="23" xfId="2" applyNumberFormat="1" applyFont="1" applyFill="1" applyBorder="1" applyAlignment="1">
      <alignment horizontal="center" vertical="center"/>
    </xf>
    <xf numFmtId="49" fontId="42" fillId="4" borderId="24" xfId="2" applyNumberFormat="1" applyFont="1" applyFill="1" applyBorder="1" applyAlignment="1">
      <alignment horizontal="center" vertical="center"/>
    </xf>
    <xf numFmtId="49" fontId="42" fillId="4" borderId="25" xfId="2" applyNumberFormat="1" applyFont="1" applyFill="1" applyBorder="1" applyAlignment="1">
      <alignment horizontal="center" vertical="center"/>
    </xf>
    <xf numFmtId="0" fontId="46" fillId="4" borderId="8" xfId="3" applyNumberFormat="1" applyFont="1" applyFill="1" applyBorder="1" applyAlignment="1">
      <alignment horizontal="center" vertical="center"/>
    </xf>
    <xf numFmtId="0" fontId="46" fillId="4" borderId="9" xfId="3" applyNumberFormat="1" applyFont="1" applyFill="1" applyBorder="1" applyAlignment="1">
      <alignment horizontal="center" vertical="center"/>
    </xf>
    <xf numFmtId="0" fontId="46" fillId="4" borderId="14" xfId="3" applyNumberFormat="1" applyFont="1" applyFill="1" applyBorder="1" applyAlignment="1">
      <alignment horizontal="center" vertical="center"/>
    </xf>
    <xf numFmtId="0" fontId="46" fillId="4" borderId="15" xfId="3" applyNumberFormat="1" applyFont="1" applyFill="1" applyBorder="1" applyAlignment="1">
      <alignment horizontal="center" vertical="center"/>
    </xf>
    <xf numFmtId="0" fontId="42" fillId="0" borderId="12" xfId="2" applyFont="1" applyBorder="1" applyAlignment="1">
      <alignment horizontal="center" vertical="center" shrinkToFit="1"/>
    </xf>
    <xf numFmtId="4" fontId="42" fillId="4" borderId="23" xfId="2" applyNumberFormat="1" applyFont="1" applyFill="1" applyBorder="1" applyAlignment="1">
      <alignment horizontal="right" vertical="center"/>
    </xf>
    <xf numFmtId="4" fontId="42" fillId="4" borderId="24" xfId="2" applyNumberFormat="1" applyFont="1" applyFill="1" applyBorder="1" applyAlignment="1">
      <alignment horizontal="right" vertical="center"/>
    </xf>
    <xf numFmtId="4" fontId="42" fillId="4" borderId="25" xfId="2" applyNumberFormat="1" applyFont="1" applyFill="1" applyBorder="1" applyAlignment="1">
      <alignment horizontal="right" vertical="center"/>
    </xf>
    <xf numFmtId="0" fontId="42" fillId="4" borderId="8" xfId="2" applyFont="1" applyFill="1" applyBorder="1" applyAlignment="1">
      <alignment horizontal="center" vertical="center"/>
    </xf>
    <xf numFmtId="0" fontId="45" fillId="0" borderId="12" xfId="2" applyFont="1" applyBorder="1" applyAlignment="1">
      <alignment horizontal="center" vertical="center"/>
    </xf>
    <xf numFmtId="0" fontId="42" fillId="4" borderId="12" xfId="2" applyFont="1" applyFill="1" applyBorder="1" applyAlignment="1">
      <alignment horizontal="center" vertical="center" wrapText="1"/>
    </xf>
    <xf numFmtId="0" fontId="42" fillId="4" borderId="23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2" fillId="4" borderId="25" xfId="2" applyFont="1" applyFill="1" applyBorder="1" applyAlignment="1">
      <alignment horizontal="center" vertical="center"/>
    </xf>
    <xf numFmtId="4" fontId="42" fillId="0" borderId="23" xfId="2" applyNumberFormat="1" applyFont="1" applyBorder="1" applyAlignment="1">
      <alignment horizontal="right" vertical="center"/>
    </xf>
    <xf numFmtId="4" fontId="42" fillId="0" borderId="25" xfId="2" applyNumberFormat="1" applyFont="1" applyBorder="1" applyAlignment="1">
      <alignment horizontal="right" vertical="center"/>
    </xf>
    <xf numFmtId="0" fontId="42" fillId="0" borderId="24" xfId="2" applyFont="1" applyBorder="1" applyAlignment="1">
      <alignment horizontal="right" vertical="center"/>
    </xf>
    <xf numFmtId="0" fontId="42" fillId="0" borderId="25" xfId="2" applyFont="1" applyBorder="1" applyAlignment="1">
      <alignment horizontal="right" vertical="center"/>
    </xf>
    <xf numFmtId="165" fontId="43" fillId="0" borderId="0" xfId="2" applyNumberFormat="1" applyFont="1" applyBorder="1" applyAlignment="1">
      <alignment horizontal="center" vertical="center"/>
    </xf>
    <xf numFmtId="14" fontId="42" fillId="0" borderId="0" xfId="2" applyNumberFormat="1" applyFont="1" applyBorder="1" applyAlignment="1">
      <alignment horizontal="center" vertical="center"/>
    </xf>
    <xf numFmtId="0" fontId="26" fillId="0" borderId="0" xfId="2" applyFont="1" applyBorder="1" applyAlignment="1" applyProtection="1">
      <alignment horizontal="left" vertical="center"/>
      <protection locked="0"/>
    </xf>
    <xf numFmtId="0" fontId="26" fillId="0" borderId="24" xfId="2" applyFont="1" applyBorder="1" applyAlignment="1" applyProtection="1">
      <alignment horizontal="left" vertical="center"/>
      <protection locked="0"/>
    </xf>
    <xf numFmtId="49" fontId="26" fillId="0" borderId="0" xfId="2" applyNumberFormat="1" applyFont="1" applyBorder="1" applyAlignment="1" applyProtection="1">
      <alignment horizontal="center" vertic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0" fontId="26" fillId="0" borderId="24" xfId="2" applyFont="1" applyBorder="1" applyAlignment="1" applyProtection="1">
      <alignment horizontal="center" vertical="center"/>
      <protection locked="0"/>
    </xf>
    <xf numFmtId="0" fontId="23" fillId="0" borderId="0" xfId="2" applyFont="1" applyBorder="1" applyAlignment="1" applyProtection="1">
      <alignment horizontal="left" vertical="center"/>
      <protection locked="0"/>
    </xf>
    <xf numFmtId="49" fontId="15" fillId="0" borderId="0" xfId="2" applyNumberFormat="1" applyFont="1" applyBorder="1" applyAlignment="1" applyProtection="1">
      <alignment horizontal="center" vertical="center"/>
      <protection locked="0"/>
    </xf>
    <xf numFmtId="49" fontId="23" fillId="0" borderId="0" xfId="2" applyNumberFormat="1" applyFont="1" applyBorder="1" applyAlignment="1" applyProtection="1">
      <alignment horizontal="center" vertical="center"/>
      <protection locked="0"/>
    </xf>
    <xf numFmtId="0" fontId="23" fillId="0" borderId="0" xfId="2" applyFont="1" applyBorder="1" applyAlignment="1" applyProtection="1">
      <alignment horizontal="center" vertical="center"/>
      <protection locked="0"/>
    </xf>
    <xf numFmtId="49" fontId="10" fillId="0" borderId="12" xfId="2" applyNumberFormat="1" applyFont="1" applyBorder="1" applyAlignment="1" applyProtection="1">
      <alignment horizontal="left" vertical="center"/>
      <protection locked="0"/>
    </xf>
    <xf numFmtId="49" fontId="20" fillId="0" borderId="12" xfId="2" applyNumberFormat="1" applyFont="1" applyBorder="1" applyAlignment="1" applyProtection="1">
      <alignment horizontal="left" vertical="center"/>
      <protection locked="0"/>
    </xf>
    <xf numFmtId="164" fontId="10" fillId="6" borderId="12" xfId="2" applyNumberFormat="1" applyFont="1" applyFill="1" applyBorder="1" applyAlignment="1" applyProtection="1">
      <alignment horizontal="right" vertical="center"/>
    </xf>
    <xf numFmtId="49" fontId="10" fillId="0" borderId="23" xfId="2" applyNumberFormat="1" applyFont="1" applyBorder="1" applyAlignment="1" applyProtection="1">
      <alignment horizontal="left" vertical="center"/>
      <protection locked="0"/>
    </xf>
    <xf numFmtId="49" fontId="10" fillId="0" borderId="24" xfId="2" applyNumberFormat="1" applyFont="1" applyBorder="1" applyAlignment="1" applyProtection="1">
      <alignment horizontal="left" vertical="center"/>
      <protection locked="0"/>
    </xf>
    <xf numFmtId="49" fontId="10" fillId="0" borderId="25" xfId="2" applyNumberFormat="1" applyFont="1" applyBorder="1" applyAlignment="1" applyProtection="1">
      <alignment horizontal="left" vertical="center"/>
      <protection locked="0"/>
    </xf>
    <xf numFmtId="0" fontId="10" fillId="0" borderId="11" xfId="2" applyFont="1" applyBorder="1" applyAlignment="1" applyProtection="1">
      <alignment horizontal="left" vertical="center"/>
      <protection locked="0"/>
    </xf>
    <xf numFmtId="0" fontId="10" fillId="0" borderId="0" xfId="2" applyFont="1" applyBorder="1" applyAlignment="1" applyProtection="1">
      <alignment horizontal="left" vertical="center"/>
      <protection locked="0"/>
    </xf>
    <xf numFmtId="0" fontId="10" fillId="0" borderId="22" xfId="2" applyFont="1" applyBorder="1" applyAlignment="1" applyProtection="1">
      <alignment horizontal="left" vertical="center"/>
      <protection locked="0"/>
    </xf>
    <xf numFmtId="2" fontId="10" fillId="0" borderId="12" xfId="2" applyNumberFormat="1" applyFont="1" applyBorder="1" applyAlignment="1" applyProtection="1">
      <alignment horizontal="center" vertical="center"/>
      <protection locked="0"/>
    </xf>
    <xf numFmtId="49" fontId="21" fillId="0" borderId="12" xfId="2" applyNumberFormat="1" applyFont="1" applyBorder="1" applyAlignment="1" applyProtection="1">
      <alignment horizontal="right" vertical="center"/>
      <protection locked="0"/>
    </xf>
    <xf numFmtId="49" fontId="10" fillId="0" borderId="12" xfId="2" applyNumberFormat="1" applyFont="1" applyBorder="1" applyAlignment="1" applyProtection="1">
      <alignment horizontal="center" vertical="center"/>
      <protection locked="0"/>
    </xf>
    <xf numFmtId="1" fontId="20" fillId="0" borderId="12" xfId="2" applyNumberFormat="1" applyFont="1" applyBorder="1" applyAlignment="1" applyProtection="1">
      <alignment horizontal="center" vertical="center"/>
      <protection locked="0"/>
    </xf>
    <xf numFmtId="164" fontId="10" fillId="0" borderId="8" xfId="2" applyNumberFormat="1" applyFont="1" applyFill="1" applyBorder="1" applyAlignment="1" applyProtection="1">
      <alignment vertical="center"/>
      <protection locked="0"/>
    </xf>
    <xf numFmtId="164" fontId="10" fillId="0" borderId="9" xfId="2" applyNumberFormat="1" applyFont="1" applyFill="1" applyBorder="1" applyAlignment="1" applyProtection="1">
      <alignment vertical="center"/>
      <protection locked="0"/>
    </xf>
    <xf numFmtId="164" fontId="10" fillId="0" borderId="10" xfId="2" applyNumberFormat="1" applyFont="1" applyFill="1" applyBorder="1" applyAlignment="1" applyProtection="1">
      <alignment vertical="center"/>
      <protection locked="0"/>
    </xf>
    <xf numFmtId="164" fontId="10" fillId="6" borderId="8" xfId="2" applyNumberFormat="1" applyFont="1" applyFill="1" applyBorder="1" applyAlignment="1" applyProtection="1">
      <alignment horizontal="right" vertical="center"/>
    </xf>
    <xf numFmtId="164" fontId="10" fillId="6" borderId="9" xfId="2" applyNumberFormat="1" applyFont="1" applyFill="1" applyBorder="1" applyAlignment="1" applyProtection="1">
      <alignment horizontal="right" vertical="center"/>
    </xf>
    <xf numFmtId="164" fontId="10" fillId="6" borderId="10" xfId="2" applyNumberFormat="1" applyFont="1" applyFill="1" applyBorder="1" applyAlignment="1" applyProtection="1">
      <alignment horizontal="right" vertical="center"/>
    </xf>
    <xf numFmtId="49" fontId="10" fillId="0" borderId="8" xfId="2" applyNumberFormat="1" applyFont="1" applyBorder="1" applyAlignment="1" applyProtection="1">
      <alignment horizontal="left" vertical="center"/>
      <protection locked="0"/>
    </xf>
    <xf numFmtId="49" fontId="10" fillId="0" borderId="9" xfId="2" applyNumberFormat="1" applyFont="1" applyBorder="1" applyAlignment="1" applyProtection="1">
      <alignment horizontal="left" vertical="center"/>
      <protection locked="0"/>
    </xf>
    <xf numFmtId="49" fontId="10" fillId="0" borderId="10" xfId="2" applyNumberFormat="1" applyFont="1" applyBorder="1" applyAlignment="1" applyProtection="1">
      <alignment horizontal="left" vertical="center"/>
      <protection locked="0"/>
    </xf>
    <xf numFmtId="0" fontId="40" fillId="0" borderId="11" xfId="2" applyBorder="1" applyAlignment="1" applyProtection="1">
      <alignment horizontal="center" vertical="center"/>
      <protection locked="0"/>
    </xf>
    <xf numFmtId="0" fontId="40" fillId="0" borderId="0" xfId="2" applyAlignment="1" applyProtection="1">
      <alignment horizontal="center" vertical="center"/>
      <protection locked="0"/>
    </xf>
    <xf numFmtId="0" fontId="40" fillId="0" borderId="23" xfId="2" applyBorder="1" applyAlignment="1" applyProtection="1">
      <alignment horizontal="center" vertical="center"/>
      <protection locked="0"/>
    </xf>
    <xf numFmtId="0" fontId="40" fillId="0" borderId="24" xfId="2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left" vertical="center"/>
      <protection locked="0"/>
    </xf>
    <xf numFmtId="0" fontId="9" fillId="0" borderId="13" xfId="2" applyFont="1" applyBorder="1" applyAlignment="1" applyProtection="1">
      <alignment horizontal="left" vertical="center"/>
      <protection locked="0"/>
    </xf>
    <xf numFmtId="0" fontId="9" fillId="0" borderId="14" xfId="2" applyFont="1" applyBorder="1" applyAlignment="1" applyProtection="1">
      <alignment horizontal="left" vertical="center"/>
      <protection locked="0"/>
    </xf>
    <xf numFmtId="0" fontId="9" fillId="0" borderId="15" xfId="2" applyFont="1" applyBorder="1" applyAlignment="1" applyProtection="1">
      <alignment horizontal="left" vertical="center"/>
      <protection locked="0"/>
    </xf>
    <xf numFmtId="0" fontId="15" fillId="0" borderId="8" xfId="2" applyFont="1" applyBorder="1" applyAlignment="1" applyProtection="1">
      <alignment horizontal="left" vertical="center"/>
      <protection locked="0"/>
    </xf>
    <xf numFmtId="0" fontId="15" fillId="0" borderId="9" xfId="2" applyFont="1" applyBorder="1" applyAlignment="1" applyProtection="1">
      <alignment horizontal="left" vertical="center"/>
      <protection locked="0"/>
    </xf>
    <xf numFmtId="0" fontId="15" fillId="0" borderId="10" xfId="2" applyFont="1" applyBorder="1" applyAlignment="1" applyProtection="1">
      <alignment horizontal="left" vertical="center"/>
      <protection locked="0"/>
    </xf>
    <xf numFmtId="0" fontId="9" fillId="0" borderId="12" xfId="2" applyFont="1" applyBorder="1" applyAlignment="1" applyProtection="1">
      <alignment horizontal="center" vertical="center" wrapText="1"/>
      <protection locked="0"/>
    </xf>
    <xf numFmtId="0" fontId="15" fillId="0" borderId="12" xfId="2" applyFont="1" applyBorder="1" applyAlignment="1" applyProtection="1">
      <alignment horizontal="center" vertical="center" wrapText="1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center" vertical="center"/>
      <protection locked="0"/>
    </xf>
    <xf numFmtId="0" fontId="9" fillId="0" borderId="24" xfId="2" applyFont="1" applyBorder="1" applyAlignment="1" applyProtection="1">
      <alignment horizontal="center" vertical="center"/>
      <protection locked="0"/>
    </xf>
    <xf numFmtId="0" fontId="9" fillId="0" borderId="25" xfId="2" applyFont="1" applyBorder="1" applyAlignment="1" applyProtection="1">
      <alignment horizontal="center" vertical="center"/>
      <protection locked="0"/>
    </xf>
    <xf numFmtId="0" fontId="14" fillId="0" borderId="12" xfId="2" applyFont="1" applyBorder="1" applyAlignment="1" applyProtection="1">
      <alignment horizontal="left" vertical="center"/>
      <protection locked="0"/>
    </xf>
    <xf numFmtId="0" fontId="9" fillId="0" borderId="8" xfId="2" applyFont="1" applyBorder="1" applyAlignment="1" applyProtection="1">
      <alignment horizontal="left" vertical="center"/>
      <protection locked="0"/>
    </xf>
    <xf numFmtId="0" fontId="9" fillId="0" borderId="9" xfId="2" applyFont="1" applyBorder="1" applyAlignment="1" applyProtection="1">
      <alignment horizontal="left" vertical="center"/>
      <protection locked="0"/>
    </xf>
    <xf numFmtId="0" fontId="9" fillId="0" borderId="10" xfId="2" applyFont="1" applyBorder="1" applyAlignment="1" applyProtection="1">
      <alignment horizontal="left" vertical="center"/>
      <protection locked="0"/>
    </xf>
    <xf numFmtId="0" fontId="11" fillId="0" borderId="11" xfId="2" applyFont="1" applyBorder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164" fontId="10" fillId="0" borderId="8" xfId="2" applyNumberFormat="1" applyFont="1" applyBorder="1" applyAlignment="1" applyProtection="1">
      <alignment horizontal="left" vertical="center"/>
      <protection locked="0"/>
    </xf>
    <xf numFmtId="164" fontId="10" fillId="0" borderId="9" xfId="2" applyNumberFormat="1" applyFont="1" applyBorder="1" applyAlignment="1" applyProtection="1">
      <alignment horizontal="left" vertical="center"/>
      <protection locked="0"/>
    </xf>
    <xf numFmtId="164" fontId="10" fillId="0" borderId="10" xfId="2" applyNumberFormat="1" applyFont="1" applyBorder="1" applyAlignment="1" applyProtection="1">
      <alignment horizontal="left" vertical="center"/>
      <protection locked="0"/>
    </xf>
    <xf numFmtId="0" fontId="52" fillId="9" borderId="40" xfId="2" applyFont="1" applyFill="1" applyBorder="1" applyAlignment="1">
      <alignment horizontal="center" vertical="center" wrapText="1"/>
    </xf>
    <xf numFmtId="0" fontId="52" fillId="9" borderId="20" xfId="2" applyFont="1" applyFill="1" applyBorder="1" applyAlignment="1">
      <alignment horizontal="center" vertical="center" wrapText="1"/>
    </xf>
    <xf numFmtId="0" fontId="52" fillId="9" borderId="39" xfId="2" applyFont="1" applyFill="1" applyBorder="1" applyAlignment="1">
      <alignment horizontal="center" vertical="center" wrapText="1"/>
    </xf>
    <xf numFmtId="0" fontId="52" fillId="9" borderId="34" xfId="2" applyFont="1" applyFill="1" applyBorder="1" applyAlignment="1">
      <alignment horizontal="center" vertical="center" wrapText="1"/>
    </xf>
    <xf numFmtId="0" fontId="52" fillId="9" borderId="0" xfId="2" applyFont="1" applyFill="1" applyBorder="1" applyAlignment="1">
      <alignment horizontal="center" vertical="center" wrapText="1"/>
    </xf>
    <xf numFmtId="0" fontId="52" fillId="9" borderId="33" xfId="2" applyFont="1" applyFill="1" applyBorder="1" applyAlignment="1">
      <alignment horizontal="center" vertical="center" wrapText="1"/>
    </xf>
    <xf numFmtId="0" fontId="52" fillId="9" borderId="32" xfId="2" applyFont="1" applyFill="1" applyBorder="1" applyAlignment="1">
      <alignment horizontal="center" vertical="center" wrapText="1"/>
    </xf>
    <xf numFmtId="0" fontId="52" fillId="9" borderId="7" xfId="2" applyFont="1" applyFill="1" applyBorder="1" applyAlignment="1">
      <alignment horizontal="center" vertical="center" wrapText="1"/>
    </xf>
    <xf numFmtId="0" fontId="52" fillId="9" borderId="31" xfId="2" applyFont="1" applyFill="1" applyBorder="1" applyAlignment="1">
      <alignment horizontal="center" vertical="center" wrapText="1"/>
    </xf>
    <xf numFmtId="0" fontId="10" fillId="0" borderId="11" xfId="2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49" fontId="10" fillId="0" borderId="13" xfId="2" applyNumberFormat="1" applyFont="1" applyBorder="1" applyAlignment="1" applyProtection="1">
      <alignment horizontal="left" vertical="center"/>
      <protection locked="0"/>
    </xf>
    <xf numFmtId="49" fontId="10" fillId="0" borderId="14" xfId="2" applyNumberFormat="1" applyFont="1" applyBorder="1" applyAlignment="1" applyProtection="1">
      <alignment horizontal="left" vertical="center"/>
      <protection locked="0"/>
    </xf>
    <xf numFmtId="49" fontId="10" fillId="0" borderId="15" xfId="2" applyNumberFormat="1" applyFont="1" applyBorder="1" applyAlignment="1" applyProtection="1">
      <alignment horizontal="left" vertical="center"/>
      <protection locked="0"/>
    </xf>
    <xf numFmtId="0" fontId="40" fillId="0" borderId="9" xfId="2" applyBorder="1" applyAlignment="1" applyProtection="1">
      <alignment horizontal="center" vertical="center"/>
      <protection locked="0"/>
    </xf>
    <xf numFmtId="0" fontId="16" fillId="0" borderId="12" xfId="2" applyFont="1" applyBorder="1" applyAlignment="1" applyProtection="1">
      <alignment horizontal="center" vertical="center"/>
      <protection locked="0"/>
    </xf>
    <xf numFmtId="0" fontId="17" fillId="0" borderId="12" xfId="2" applyFont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5" fillId="10" borderId="29" xfId="0" applyFont="1" applyFill="1" applyBorder="1" applyAlignment="1">
      <alignment horizontal="center" vertical="center" wrapText="1"/>
    </xf>
    <xf numFmtId="0" fontId="55" fillId="10" borderId="3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Köprü" xfId="1" builtinId="8"/>
    <cellStyle name="Normal" xfId="0" builtinId="0"/>
    <cellStyle name="Normal 2" xfId="2"/>
    <cellStyle name="Normal_EKDERS HESABIOTOMOTİK EĞERLİ KURUMLU  NAKİTLİ 2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uhasebat.gov.tr/Documents%20and%20Settings/Administrator/Local%20Settings/Temporary%20Internet%20Files/Content.IE5/VLJMCPFO/Son/DS&#304;MY%20Ek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şlık"/>
      <sheetName val="tahakkuk müzekkeresi_1"/>
      <sheetName val="SAİ_yeni_2"/>
      <sheetName val="Env_Bilanço Defteri_5"/>
      <sheetName val="5_1"/>
      <sheetName val="5_2"/>
      <sheetName val="5_3"/>
      <sheetName val="5_4"/>
      <sheetName val="5_5"/>
      <sheetName val="5_6"/>
      <sheetName val="5_7"/>
      <sheetName val="5_8"/>
      <sheetName val="5_9"/>
      <sheetName val="5_10"/>
      <sheetName val="5_11"/>
      <sheetName val="5_12"/>
      <sheetName val="Günlük Kasa Defteri_6"/>
      <sheetName val="vezne alındısı_7"/>
      <sheetName val="sayman mutemedi alındısı_8"/>
      <sheetName val="banka kredi alındısı_9"/>
      <sheetName val="mahsup alındısı_10"/>
      <sheetName val="menkul kıymetler alındısı_11"/>
      <sheetName val="teslimat müzekkeresi_1_12"/>
      <sheetName val="teslimat müzekkeresi_2_12"/>
      <sheetName val="gönderme emri_13"/>
      <sheetName val="Ayniyat Alındısı_yeni_14"/>
      <sheetName val="ambar stok cıkıs fısı_15"/>
      <sheetName val="Stok_HAr_Def_16"/>
      <sheetName val="DipKoçanı_yeni_17"/>
      <sheetName val="Duran_Var_18"/>
      <sheetName val="İhtiyaç Pusulası_19"/>
      <sheetName val="Maliyet Pusulası_20"/>
      <sheetName val="Sipariş Pusulası_21"/>
      <sheetName val="İmalat Def._22"/>
      <sheetName val="Aylık Mizan_23"/>
      <sheetName val="Döner Ser.Aylık Has.Bild._24"/>
      <sheetName val="Döner Ser.Yıllık Has.Bild._25"/>
      <sheetName val="kesin mizan_26"/>
      <sheetName val="faaliyet raporu_27"/>
      <sheetName val="faaliyet raporu II_27"/>
      <sheetName val="faaliyet raporuIII_27_1"/>
      <sheetName val="faaliyet raporuIII_27_2"/>
      <sheetName val="faaliyet raporuIII_27_3"/>
      <sheetName val="faaliyet raporuIII_27_4"/>
      <sheetName val="faaliyet raporu IV_27"/>
      <sheetName val="faaliyet raporu V_27"/>
      <sheetName val="faaliyet raporu VI_27"/>
      <sheetName val="Fon_Ak_Tab"/>
      <sheetName val="Nakit "/>
      <sheetName val="Say.İl.Cet_28"/>
      <sheetName val="kayıt bıldırımı_29"/>
      <sheetName val="döner ser.hesap kartı_30"/>
      <sheetName val="kadro defteri_31"/>
      <sheetName val="kadro ve aylık kartı_32"/>
      <sheetName val="dava defteri_33"/>
      <sheetName val="alındı kayıt defteri_34"/>
      <sheetName val="Arşiv Defteri_35"/>
      <sheetName val="Devir Cetveli_36"/>
      <sheetName val="Devir Cetveli_36_1"/>
      <sheetName val="Devir Cetveli_36_2"/>
      <sheetName val="Devir Cetveli_36_3"/>
      <sheetName val="Devir Cetveli_36_4"/>
      <sheetName val="Devir Cetveli_36_5"/>
      <sheetName val="Devir Cetveli_36_6"/>
      <sheetName val="Devir Cetveli_36_7"/>
      <sheetName val="Devir Cetveli_36_8"/>
      <sheetName val="Devir Cetveli_36_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db.metu.edu.tr/sites/pdb.metu.edu.tr/files/formlar/akademiktahakkuk/yurtdisi_gundelik_tutarlari.xls" TargetMode="External"/><Relationship Id="rId1" Type="http://schemas.openxmlformats.org/officeDocument/2006/relationships/hyperlink" Target="http://www.tcmb.gov.tr/wps/wcm/connect/tcmb+tr/tcmb+tr/main+menu/istatistikler/doviz+kurlari/gosterge+niteligindeki+merkez+bankasi+kurlarii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34"/>
  <sheetViews>
    <sheetView tabSelected="1" workbookViewId="0">
      <selection activeCell="W22" sqref="W22:Z22"/>
    </sheetView>
  </sheetViews>
  <sheetFormatPr defaultRowHeight="15" x14ac:dyDescent="0.25"/>
  <cols>
    <col min="1" max="6" width="2.7109375" customWidth="1"/>
    <col min="7" max="7" width="2.42578125" customWidth="1"/>
    <col min="8" max="8" width="0" hidden="1" customWidth="1"/>
    <col min="9" max="9" width="2.85546875" customWidth="1"/>
    <col min="10" max="10" width="2.7109375" customWidth="1"/>
    <col min="11" max="19" width="2.42578125" customWidth="1"/>
    <col min="20" max="21" width="2.7109375" customWidth="1"/>
    <col min="22" max="22" width="0.5703125" customWidth="1"/>
    <col min="23" max="25" width="2.7109375" customWidth="1"/>
    <col min="26" max="26" width="3" customWidth="1"/>
    <col min="27" max="27" width="2.7109375" customWidth="1"/>
    <col min="28" max="28" width="1.28515625" customWidth="1"/>
    <col min="29" max="29" width="9.5703125" customWidth="1"/>
    <col min="30" max="30" width="3" customWidth="1"/>
    <col min="31" max="31" width="1.42578125" customWidth="1"/>
    <col min="32" max="32" width="6.7109375" customWidth="1"/>
    <col min="33" max="35" width="2.7109375" customWidth="1"/>
    <col min="36" max="36" width="0.140625" customWidth="1"/>
    <col min="37" max="39" width="2.5703125" customWidth="1"/>
    <col min="40" max="40" width="2" customWidth="1"/>
    <col min="41" max="41" width="0" hidden="1" customWidth="1"/>
    <col min="42" max="42" width="2" customWidth="1"/>
    <col min="43" max="44" width="2.7109375" customWidth="1"/>
    <col min="45" max="45" width="1.7109375" customWidth="1"/>
    <col min="46" max="51" width="1.42578125" customWidth="1"/>
    <col min="52" max="52" width="2.85546875" customWidth="1"/>
    <col min="53" max="53" width="0.85546875" customWidth="1"/>
    <col min="54" max="54" width="0.5703125" customWidth="1"/>
    <col min="55" max="55" width="1.42578125" customWidth="1"/>
    <col min="56" max="59" width="2.28515625" customWidth="1"/>
    <col min="60" max="60" width="2.7109375" customWidth="1"/>
  </cols>
  <sheetData>
    <row r="1" spans="1:60" x14ac:dyDescent="0.25">
      <c r="A1" s="238" t="s">
        <v>14</v>
      </c>
      <c r="B1" s="239"/>
      <c r="C1" s="239"/>
      <c r="D1" s="239"/>
      <c r="E1" s="239"/>
      <c r="F1" s="239"/>
      <c r="G1" s="239"/>
      <c r="H1" s="239"/>
      <c r="I1" s="239"/>
      <c r="J1" s="240"/>
      <c r="K1" s="256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8"/>
      <c r="W1" s="267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</row>
    <row r="2" spans="1:60" x14ac:dyDescent="0.25">
      <c r="A2" s="238" t="s">
        <v>15</v>
      </c>
      <c r="B2" s="239"/>
      <c r="C2" s="239"/>
      <c r="D2" s="239"/>
      <c r="E2" s="239"/>
      <c r="F2" s="239"/>
      <c r="G2" s="239"/>
      <c r="H2" s="239"/>
      <c r="I2" s="239"/>
      <c r="J2" s="240"/>
      <c r="K2" s="256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8"/>
      <c r="W2" s="267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</row>
    <row r="3" spans="1:60" x14ac:dyDescent="0.25">
      <c r="A3" s="238" t="s">
        <v>16</v>
      </c>
      <c r="B3" s="239"/>
      <c r="C3" s="239"/>
      <c r="D3" s="239"/>
      <c r="E3" s="239"/>
      <c r="F3" s="239"/>
      <c r="G3" s="239"/>
      <c r="H3" s="239"/>
      <c r="I3" s="239"/>
      <c r="J3" s="240"/>
      <c r="K3" s="256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8"/>
      <c r="W3" s="267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</row>
    <row r="4" spans="1:60" ht="16.5" x14ac:dyDescent="0.25">
      <c r="A4" s="238" t="s">
        <v>17</v>
      </c>
      <c r="B4" s="239"/>
      <c r="C4" s="239"/>
      <c r="D4" s="239"/>
      <c r="E4" s="239"/>
      <c r="F4" s="239"/>
      <c r="G4" s="239"/>
      <c r="H4" s="239"/>
      <c r="I4" s="239"/>
      <c r="J4" s="240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8"/>
      <c r="W4" s="259" t="s">
        <v>18</v>
      </c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</row>
    <row r="5" spans="1:60" x14ac:dyDescent="0.25">
      <c r="A5" s="261" t="s">
        <v>19</v>
      </c>
      <c r="B5" s="262"/>
      <c r="C5" s="262"/>
      <c r="D5" s="262"/>
      <c r="E5" s="262"/>
      <c r="F5" s="262"/>
      <c r="G5" s="262"/>
      <c r="H5" s="262"/>
      <c r="I5" s="262"/>
      <c r="J5" s="263"/>
      <c r="K5" s="264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6"/>
      <c r="W5" s="244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</row>
    <row r="6" spans="1:60" x14ac:dyDescent="0.25">
      <c r="A6" s="238" t="s">
        <v>20</v>
      </c>
      <c r="B6" s="239"/>
      <c r="C6" s="239"/>
      <c r="D6" s="239"/>
      <c r="E6" s="239"/>
      <c r="F6" s="239"/>
      <c r="G6" s="239"/>
      <c r="H6" s="239"/>
      <c r="I6" s="239"/>
      <c r="J6" s="240"/>
      <c r="K6" s="241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3"/>
      <c r="W6" s="244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6" t="s">
        <v>21</v>
      </c>
      <c r="AS6" s="246"/>
      <c r="AT6" s="246"/>
      <c r="AU6" s="246"/>
      <c r="AV6" s="246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</row>
    <row r="7" spans="1:60" ht="15.75" thickBot="1" x14ac:dyDescent="0.3">
      <c r="A7" s="248" t="s">
        <v>22</v>
      </c>
      <c r="B7" s="249"/>
      <c r="C7" s="249"/>
      <c r="D7" s="249"/>
      <c r="E7" s="249"/>
      <c r="F7" s="249"/>
      <c r="G7" s="249"/>
      <c r="H7" s="249"/>
      <c r="I7" s="249"/>
      <c r="J7" s="250"/>
      <c r="K7" s="251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3"/>
      <c r="W7" s="244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54" t="s">
        <v>23</v>
      </c>
      <c r="AS7" s="254"/>
      <c r="AT7" s="254"/>
      <c r="AU7" s="254"/>
      <c r="AV7" s="254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</row>
    <row r="8" spans="1:60" x14ac:dyDescent="0.25">
      <c r="A8" s="223" t="s">
        <v>24</v>
      </c>
      <c r="B8" s="224"/>
      <c r="C8" s="224"/>
      <c r="D8" s="224"/>
      <c r="E8" s="224"/>
      <c r="F8" s="224"/>
      <c r="G8" s="224"/>
      <c r="H8" s="224"/>
      <c r="I8" s="224" t="s">
        <v>25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6" t="s">
        <v>26</v>
      </c>
      <c r="U8" s="226"/>
      <c r="V8" s="226"/>
      <c r="W8" s="226"/>
      <c r="X8" s="226"/>
      <c r="Y8" s="226"/>
      <c r="Z8" s="226"/>
      <c r="AA8" s="226"/>
      <c r="AB8" s="226"/>
      <c r="AC8" s="226"/>
      <c r="AD8" s="227" t="s">
        <v>27</v>
      </c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8" t="s">
        <v>28</v>
      </c>
      <c r="BD8" s="229"/>
      <c r="BE8" s="229"/>
      <c r="BF8" s="229"/>
      <c r="BG8" s="229"/>
      <c r="BH8" s="230"/>
    </row>
    <row r="9" spans="1:60" x14ac:dyDescent="0.25">
      <c r="A9" s="225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 t="s">
        <v>29</v>
      </c>
      <c r="U9" s="210"/>
      <c r="V9" s="210"/>
      <c r="W9" s="237" t="s">
        <v>30</v>
      </c>
      <c r="X9" s="237"/>
      <c r="Y9" s="237"/>
      <c r="Z9" s="237"/>
      <c r="AA9" s="211" t="s">
        <v>31</v>
      </c>
      <c r="AB9" s="211"/>
      <c r="AC9" s="211"/>
      <c r="AD9" s="210" t="s">
        <v>32</v>
      </c>
      <c r="AE9" s="211"/>
      <c r="AF9" s="211"/>
      <c r="AG9" s="211" t="s">
        <v>33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0" t="s">
        <v>34</v>
      </c>
      <c r="AU9" s="211"/>
      <c r="AV9" s="211"/>
      <c r="AW9" s="211"/>
      <c r="AX9" s="211"/>
      <c r="AY9" s="211"/>
      <c r="AZ9" s="211"/>
      <c r="BA9" s="211"/>
      <c r="BB9" s="211"/>
      <c r="BC9" s="231"/>
      <c r="BD9" s="232"/>
      <c r="BE9" s="232"/>
      <c r="BF9" s="232"/>
      <c r="BG9" s="232"/>
      <c r="BH9" s="233"/>
    </row>
    <row r="10" spans="1:60" x14ac:dyDescent="0.25">
      <c r="A10" s="225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37"/>
      <c r="X10" s="237"/>
      <c r="Y10" s="237"/>
      <c r="Z10" s="237"/>
      <c r="AA10" s="211"/>
      <c r="AB10" s="211"/>
      <c r="AC10" s="211"/>
      <c r="AD10" s="211"/>
      <c r="AE10" s="211"/>
      <c r="AF10" s="211"/>
      <c r="AG10" s="211" t="s">
        <v>35</v>
      </c>
      <c r="AH10" s="211"/>
      <c r="AI10" s="211"/>
      <c r="AJ10" s="211"/>
      <c r="AK10" s="211" t="s">
        <v>36</v>
      </c>
      <c r="AL10" s="211"/>
      <c r="AM10" s="211"/>
      <c r="AN10" s="211"/>
      <c r="AO10" s="211"/>
      <c r="AP10" s="212" t="s">
        <v>37</v>
      </c>
      <c r="AQ10" s="212"/>
      <c r="AR10" s="212"/>
      <c r="AS10" s="212"/>
      <c r="AT10" s="211"/>
      <c r="AU10" s="211"/>
      <c r="AV10" s="211"/>
      <c r="AW10" s="211"/>
      <c r="AX10" s="211"/>
      <c r="AY10" s="211"/>
      <c r="AZ10" s="211"/>
      <c r="BA10" s="211"/>
      <c r="BB10" s="211"/>
      <c r="BC10" s="231"/>
      <c r="BD10" s="232"/>
      <c r="BE10" s="232"/>
      <c r="BF10" s="232"/>
      <c r="BG10" s="232"/>
      <c r="BH10" s="233"/>
    </row>
    <row r="11" spans="1:60" x14ac:dyDescent="0.25">
      <c r="A11" s="225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37"/>
      <c r="X11" s="237"/>
      <c r="Y11" s="237"/>
      <c r="Z11" s="237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2"/>
      <c r="AQ11" s="212"/>
      <c r="AR11" s="212"/>
      <c r="AS11" s="212"/>
      <c r="AT11" s="211"/>
      <c r="AU11" s="211"/>
      <c r="AV11" s="211"/>
      <c r="AW11" s="211"/>
      <c r="AX11" s="211"/>
      <c r="AY11" s="211"/>
      <c r="AZ11" s="211"/>
      <c r="BA11" s="211"/>
      <c r="BB11" s="211"/>
      <c r="BC11" s="231"/>
      <c r="BD11" s="232"/>
      <c r="BE11" s="232"/>
      <c r="BF11" s="232"/>
      <c r="BG11" s="232"/>
      <c r="BH11" s="233"/>
    </row>
    <row r="12" spans="1:60" x14ac:dyDescent="0.25">
      <c r="A12" s="225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37"/>
      <c r="X12" s="237"/>
      <c r="Y12" s="237"/>
      <c r="Z12" s="237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2"/>
      <c r="AQ12" s="212"/>
      <c r="AR12" s="212"/>
      <c r="AS12" s="212"/>
      <c r="AT12" s="211"/>
      <c r="AU12" s="211"/>
      <c r="AV12" s="211"/>
      <c r="AW12" s="211"/>
      <c r="AX12" s="211"/>
      <c r="AY12" s="211"/>
      <c r="AZ12" s="211"/>
      <c r="BA12" s="211"/>
      <c r="BB12" s="211"/>
      <c r="BC12" s="234"/>
      <c r="BD12" s="235"/>
      <c r="BE12" s="235"/>
      <c r="BF12" s="235"/>
      <c r="BG12" s="235"/>
      <c r="BH12" s="236"/>
    </row>
    <row r="13" spans="1:60" x14ac:dyDescent="0.25">
      <c r="A13" s="213"/>
      <c r="B13" s="214"/>
      <c r="C13" s="214"/>
      <c r="D13" s="214"/>
      <c r="E13" s="214"/>
      <c r="F13" s="214"/>
      <c r="G13" s="215"/>
      <c r="H13" s="107"/>
      <c r="I13" s="185"/>
      <c r="J13" s="186"/>
      <c r="K13" s="186"/>
      <c r="L13" s="186"/>
      <c r="M13" s="186"/>
      <c r="N13" s="186"/>
      <c r="O13" s="186"/>
      <c r="P13" s="186"/>
      <c r="Q13" s="186"/>
      <c r="R13" s="186"/>
      <c r="S13" s="187"/>
      <c r="T13" s="216"/>
      <c r="U13" s="214"/>
      <c r="V13" s="215"/>
      <c r="W13" s="217"/>
      <c r="X13" s="218"/>
      <c r="Y13" s="218"/>
      <c r="Z13" s="219"/>
      <c r="AA13" s="220">
        <f>T13*W13</f>
        <v>0</v>
      </c>
      <c r="AB13" s="221"/>
      <c r="AC13" s="222"/>
      <c r="AD13" s="169"/>
      <c r="AE13" s="169"/>
      <c r="AF13" s="169"/>
      <c r="AG13" s="194"/>
      <c r="AH13" s="195"/>
      <c r="AI13" s="196"/>
      <c r="AJ13" s="23"/>
      <c r="AK13" s="197"/>
      <c r="AL13" s="198"/>
      <c r="AM13" s="198"/>
      <c r="AN13" s="199"/>
      <c r="AO13" s="23"/>
      <c r="AP13" s="200"/>
      <c r="AQ13" s="201"/>
      <c r="AR13" s="201"/>
      <c r="AS13" s="202"/>
      <c r="AT13" s="203">
        <f>+AK13</f>
        <v>0</v>
      </c>
      <c r="AU13" s="204"/>
      <c r="AV13" s="204"/>
      <c r="AW13" s="204"/>
      <c r="AX13" s="204"/>
      <c r="AY13" s="204"/>
      <c r="AZ13" s="204"/>
      <c r="BA13" s="204"/>
      <c r="BB13" s="205"/>
      <c r="BC13" s="139">
        <f>AA13*AP13+AT13</f>
        <v>0</v>
      </c>
      <c r="BD13" s="140"/>
      <c r="BE13" s="140"/>
      <c r="BF13" s="140"/>
      <c r="BG13" s="140"/>
      <c r="BH13" s="141"/>
    </row>
    <row r="14" spans="1:60" x14ac:dyDescent="0.25">
      <c r="A14" s="206"/>
      <c r="B14" s="207"/>
      <c r="C14" s="207"/>
      <c r="D14" s="207"/>
      <c r="E14" s="207"/>
      <c r="F14" s="207"/>
      <c r="G14" s="207"/>
      <c r="H14" s="207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9"/>
      <c r="U14" s="209"/>
      <c r="V14" s="209"/>
      <c r="W14" s="169"/>
      <c r="X14" s="169"/>
      <c r="Y14" s="169"/>
      <c r="Z14" s="169"/>
      <c r="AA14" s="171">
        <f>T14*W14</f>
        <v>0</v>
      </c>
      <c r="AB14" s="171"/>
      <c r="AC14" s="171"/>
      <c r="AD14" s="169"/>
      <c r="AE14" s="169"/>
      <c r="AF14" s="169"/>
      <c r="AG14" s="163"/>
      <c r="AH14" s="163"/>
      <c r="AI14" s="163"/>
      <c r="AJ14" s="163"/>
      <c r="AK14" s="163"/>
      <c r="AL14" s="170"/>
      <c r="AM14" s="170"/>
      <c r="AN14" s="170"/>
      <c r="AO14" s="170"/>
      <c r="AP14" s="163"/>
      <c r="AQ14" s="170"/>
      <c r="AR14" s="170"/>
      <c r="AS14" s="170"/>
      <c r="AT14" s="171">
        <f>AK14*AP14</f>
        <v>0</v>
      </c>
      <c r="AU14" s="171"/>
      <c r="AV14" s="171"/>
      <c r="AW14" s="171"/>
      <c r="AX14" s="171"/>
      <c r="AY14" s="171"/>
      <c r="AZ14" s="171"/>
      <c r="BA14" s="171"/>
      <c r="BB14" s="171"/>
      <c r="BC14" s="167">
        <f>AT14</f>
        <v>0</v>
      </c>
      <c r="BD14" s="167"/>
      <c r="BE14" s="167"/>
      <c r="BF14" s="167"/>
      <c r="BG14" s="167"/>
      <c r="BH14" s="168"/>
    </row>
    <row r="15" spans="1:60" x14ac:dyDescent="0.25">
      <c r="A15" s="182"/>
      <c r="B15" s="183"/>
      <c r="C15" s="183"/>
      <c r="D15" s="183"/>
      <c r="E15" s="183"/>
      <c r="F15" s="183"/>
      <c r="G15" s="183"/>
      <c r="H15" s="184"/>
      <c r="I15" s="185"/>
      <c r="J15" s="186"/>
      <c r="K15" s="186"/>
      <c r="L15" s="186"/>
      <c r="M15" s="186"/>
      <c r="N15" s="186"/>
      <c r="O15" s="186"/>
      <c r="P15" s="186"/>
      <c r="Q15" s="186"/>
      <c r="R15" s="186"/>
      <c r="S15" s="187"/>
      <c r="T15" s="188"/>
      <c r="U15" s="189"/>
      <c r="V15" s="190"/>
      <c r="W15" s="191"/>
      <c r="X15" s="192"/>
      <c r="Y15" s="192"/>
      <c r="Z15" s="193"/>
      <c r="AA15" s="171">
        <f>T15*W15</f>
        <v>0</v>
      </c>
      <c r="AB15" s="171"/>
      <c r="AC15" s="171"/>
      <c r="AD15" s="169"/>
      <c r="AE15" s="169"/>
      <c r="AF15" s="169"/>
      <c r="AG15" s="163"/>
      <c r="AH15" s="163"/>
      <c r="AI15" s="163"/>
      <c r="AJ15" s="163"/>
      <c r="AK15" s="163"/>
      <c r="AL15" s="170"/>
      <c r="AM15" s="170"/>
      <c r="AN15" s="170"/>
      <c r="AO15" s="170"/>
      <c r="AP15" s="163"/>
      <c r="AQ15" s="170"/>
      <c r="AR15" s="170"/>
      <c r="AS15" s="170"/>
      <c r="AT15" s="171">
        <v>0</v>
      </c>
      <c r="AU15" s="171"/>
      <c r="AV15" s="171"/>
      <c r="AW15" s="171"/>
      <c r="AX15" s="171"/>
      <c r="AY15" s="171"/>
      <c r="AZ15" s="171"/>
      <c r="BA15" s="171"/>
      <c r="BB15" s="171"/>
      <c r="BC15" s="167">
        <f>AT15</f>
        <v>0</v>
      </c>
      <c r="BD15" s="167"/>
      <c r="BE15" s="167"/>
      <c r="BF15" s="167"/>
      <c r="BG15" s="167"/>
      <c r="BH15" s="168"/>
    </row>
    <row r="16" spans="1:60" x14ac:dyDescent="0.25">
      <c r="A16" s="182"/>
      <c r="B16" s="183"/>
      <c r="C16" s="183"/>
      <c r="D16" s="183"/>
      <c r="E16" s="183"/>
      <c r="F16" s="183"/>
      <c r="G16" s="183"/>
      <c r="H16" s="184"/>
      <c r="I16" s="185"/>
      <c r="J16" s="186"/>
      <c r="K16" s="186"/>
      <c r="L16" s="186"/>
      <c r="M16" s="186"/>
      <c r="N16" s="186"/>
      <c r="O16" s="186"/>
      <c r="P16" s="186"/>
      <c r="Q16" s="186"/>
      <c r="R16" s="186"/>
      <c r="S16" s="187"/>
      <c r="T16" s="188"/>
      <c r="U16" s="189"/>
      <c r="V16" s="190"/>
      <c r="W16" s="191"/>
      <c r="X16" s="192"/>
      <c r="Y16" s="192"/>
      <c r="Z16" s="193"/>
      <c r="AA16" s="171">
        <f>T16*W16</f>
        <v>0</v>
      </c>
      <c r="AB16" s="171"/>
      <c r="AC16" s="171"/>
      <c r="AD16" s="169"/>
      <c r="AE16" s="169"/>
      <c r="AF16" s="169"/>
      <c r="AG16" s="163"/>
      <c r="AH16" s="163"/>
      <c r="AI16" s="163"/>
      <c r="AJ16" s="163"/>
      <c r="AK16" s="163"/>
      <c r="AL16" s="170"/>
      <c r="AM16" s="170"/>
      <c r="AN16" s="170"/>
      <c r="AO16" s="170"/>
      <c r="AP16" s="163"/>
      <c r="AQ16" s="170"/>
      <c r="AR16" s="170"/>
      <c r="AS16" s="170"/>
      <c r="AT16" s="171">
        <f>AK16*AP16</f>
        <v>0</v>
      </c>
      <c r="AU16" s="171"/>
      <c r="AV16" s="171"/>
      <c r="AW16" s="171"/>
      <c r="AX16" s="171"/>
      <c r="AY16" s="171"/>
      <c r="AZ16" s="171"/>
      <c r="BA16" s="171"/>
      <c r="BB16" s="171"/>
      <c r="BC16" s="167">
        <f>W16*AP16+AK16</f>
        <v>0</v>
      </c>
      <c r="BD16" s="167"/>
      <c r="BE16" s="167"/>
      <c r="BF16" s="167"/>
      <c r="BG16" s="167"/>
      <c r="BH16" s="168"/>
    </row>
    <row r="17" spans="1:60" x14ac:dyDescent="0.25">
      <c r="A17" s="182"/>
      <c r="B17" s="183"/>
      <c r="C17" s="183"/>
      <c r="D17" s="183"/>
      <c r="E17" s="183"/>
      <c r="F17" s="183"/>
      <c r="G17" s="183"/>
      <c r="H17" s="184"/>
      <c r="I17" s="185"/>
      <c r="J17" s="186"/>
      <c r="K17" s="186"/>
      <c r="L17" s="186"/>
      <c r="M17" s="186"/>
      <c r="N17" s="186"/>
      <c r="O17" s="186"/>
      <c r="P17" s="186"/>
      <c r="Q17" s="186"/>
      <c r="R17" s="186"/>
      <c r="S17" s="187"/>
      <c r="T17" s="188"/>
      <c r="U17" s="189"/>
      <c r="V17" s="190"/>
      <c r="W17" s="191"/>
      <c r="X17" s="192"/>
      <c r="Y17" s="192"/>
      <c r="Z17" s="193"/>
      <c r="AA17" s="171">
        <f>T17*W17</f>
        <v>0</v>
      </c>
      <c r="AB17" s="171"/>
      <c r="AC17" s="171"/>
      <c r="AD17" s="169"/>
      <c r="AE17" s="169"/>
      <c r="AF17" s="169"/>
      <c r="AG17" s="163"/>
      <c r="AH17" s="163"/>
      <c r="AI17" s="163"/>
      <c r="AJ17" s="163"/>
      <c r="AK17" s="163"/>
      <c r="AL17" s="170"/>
      <c r="AM17" s="170"/>
      <c r="AN17" s="170"/>
      <c r="AO17" s="170"/>
      <c r="AP17" s="163"/>
      <c r="AQ17" s="170"/>
      <c r="AR17" s="170"/>
      <c r="AS17" s="170"/>
      <c r="AT17" s="171">
        <f>AK17*AP17</f>
        <v>0</v>
      </c>
      <c r="AU17" s="171"/>
      <c r="AV17" s="171"/>
      <c r="AW17" s="171"/>
      <c r="AX17" s="171"/>
      <c r="AY17" s="171"/>
      <c r="AZ17" s="171"/>
      <c r="BA17" s="171"/>
      <c r="BB17" s="171"/>
      <c r="BC17" s="167">
        <f>AT17</f>
        <v>0</v>
      </c>
      <c r="BD17" s="167"/>
      <c r="BE17" s="167"/>
      <c r="BF17" s="167"/>
      <c r="BG17" s="167"/>
      <c r="BH17" s="168"/>
    </row>
    <row r="18" spans="1:60" x14ac:dyDescent="0.25">
      <c r="A18" s="172"/>
      <c r="B18" s="173"/>
      <c r="C18" s="173"/>
      <c r="D18" s="173"/>
      <c r="E18" s="173"/>
      <c r="F18" s="173"/>
      <c r="G18" s="173"/>
      <c r="H18" s="174"/>
      <c r="I18" s="175"/>
      <c r="J18" s="173"/>
      <c r="K18" s="173"/>
      <c r="L18" s="173"/>
      <c r="M18" s="173"/>
      <c r="N18" s="173"/>
      <c r="O18" s="173"/>
      <c r="P18" s="173"/>
      <c r="Q18" s="173"/>
      <c r="R18" s="173"/>
      <c r="S18" s="174"/>
      <c r="T18" s="176"/>
      <c r="U18" s="177"/>
      <c r="V18" s="178"/>
      <c r="W18" s="179"/>
      <c r="X18" s="180"/>
      <c r="Y18" s="180"/>
      <c r="Z18" s="181"/>
      <c r="AA18" s="166"/>
      <c r="AB18" s="166"/>
      <c r="AC18" s="166"/>
      <c r="AD18" s="156"/>
      <c r="AE18" s="156"/>
      <c r="AF18" s="156"/>
      <c r="AG18" s="157"/>
      <c r="AH18" s="157"/>
      <c r="AI18" s="157"/>
      <c r="AJ18" s="157"/>
      <c r="AK18" s="157"/>
      <c r="AL18" s="158"/>
      <c r="AM18" s="158"/>
      <c r="AN18" s="158"/>
      <c r="AO18" s="158"/>
      <c r="AP18" s="157"/>
      <c r="AQ18" s="158"/>
      <c r="AR18" s="158"/>
      <c r="AS18" s="158"/>
      <c r="AT18" s="159"/>
      <c r="AU18" s="159"/>
      <c r="AV18" s="159"/>
      <c r="AW18" s="159"/>
      <c r="AX18" s="159"/>
      <c r="AY18" s="159"/>
      <c r="AZ18" s="159"/>
      <c r="BA18" s="159"/>
      <c r="BB18" s="159"/>
      <c r="BC18" s="160"/>
      <c r="BD18" s="160"/>
      <c r="BE18" s="160"/>
      <c r="BF18" s="160"/>
      <c r="BG18" s="160"/>
      <c r="BH18" s="161"/>
    </row>
    <row r="19" spans="1:60" x14ac:dyDescent="0.25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4"/>
      <c r="U19" s="164"/>
      <c r="V19" s="164"/>
      <c r="W19" s="165"/>
      <c r="X19" s="165"/>
      <c r="Y19" s="165"/>
      <c r="Z19" s="165"/>
      <c r="AA19" s="166"/>
      <c r="AB19" s="166"/>
      <c r="AC19" s="166"/>
      <c r="AD19" s="156"/>
      <c r="AE19" s="156"/>
      <c r="AF19" s="156"/>
      <c r="AG19" s="157"/>
      <c r="AH19" s="157"/>
      <c r="AI19" s="157"/>
      <c r="AJ19" s="157"/>
      <c r="AK19" s="157"/>
      <c r="AL19" s="158"/>
      <c r="AM19" s="158"/>
      <c r="AN19" s="158"/>
      <c r="AO19" s="158"/>
      <c r="AP19" s="157"/>
      <c r="AQ19" s="158"/>
      <c r="AR19" s="158"/>
      <c r="AS19" s="158"/>
      <c r="AT19" s="159"/>
      <c r="AU19" s="159"/>
      <c r="AV19" s="159"/>
      <c r="AW19" s="159"/>
      <c r="AX19" s="159"/>
      <c r="AY19" s="159"/>
      <c r="AZ19" s="159"/>
      <c r="BA19" s="159"/>
      <c r="BB19" s="159"/>
      <c r="BC19" s="160"/>
      <c r="BD19" s="160"/>
      <c r="BE19" s="160"/>
      <c r="BF19" s="160"/>
      <c r="BG19" s="160"/>
      <c r="BH19" s="161"/>
    </row>
    <row r="20" spans="1:60" x14ac:dyDescent="0.25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4"/>
      <c r="U20" s="164"/>
      <c r="V20" s="164"/>
      <c r="W20" s="165"/>
      <c r="X20" s="165"/>
      <c r="Y20" s="165"/>
      <c r="Z20" s="165"/>
      <c r="AA20" s="166"/>
      <c r="AB20" s="166"/>
      <c r="AC20" s="166"/>
      <c r="AD20" s="156"/>
      <c r="AE20" s="156"/>
      <c r="AF20" s="156"/>
      <c r="AG20" s="157"/>
      <c r="AH20" s="157"/>
      <c r="AI20" s="157"/>
      <c r="AJ20" s="157"/>
      <c r="AK20" s="157"/>
      <c r="AL20" s="158"/>
      <c r="AM20" s="158"/>
      <c r="AN20" s="158"/>
      <c r="AO20" s="158"/>
      <c r="AP20" s="157"/>
      <c r="AQ20" s="158"/>
      <c r="AR20" s="158"/>
      <c r="AS20" s="158"/>
      <c r="AT20" s="159"/>
      <c r="AU20" s="159"/>
      <c r="AV20" s="159"/>
      <c r="AW20" s="159"/>
      <c r="AX20" s="159"/>
      <c r="AY20" s="159"/>
      <c r="AZ20" s="159"/>
      <c r="BA20" s="159"/>
      <c r="BB20" s="159"/>
      <c r="BC20" s="160"/>
      <c r="BD20" s="160"/>
      <c r="BE20" s="160"/>
      <c r="BF20" s="160"/>
      <c r="BG20" s="160"/>
      <c r="BH20" s="161"/>
    </row>
    <row r="21" spans="1:60" x14ac:dyDescent="0.25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4"/>
      <c r="U21" s="164"/>
      <c r="V21" s="164"/>
      <c r="W21" s="165"/>
      <c r="X21" s="165"/>
      <c r="Y21" s="165"/>
      <c r="Z21" s="165"/>
      <c r="AA21" s="166"/>
      <c r="AB21" s="166"/>
      <c r="AC21" s="166"/>
      <c r="AD21" s="156"/>
      <c r="AE21" s="156"/>
      <c r="AF21" s="156"/>
      <c r="AG21" s="157"/>
      <c r="AH21" s="157"/>
      <c r="AI21" s="157"/>
      <c r="AJ21" s="157"/>
      <c r="AK21" s="157"/>
      <c r="AL21" s="158"/>
      <c r="AM21" s="158"/>
      <c r="AN21" s="158"/>
      <c r="AO21" s="158"/>
      <c r="AP21" s="157"/>
      <c r="AQ21" s="158"/>
      <c r="AR21" s="158"/>
      <c r="AS21" s="158"/>
      <c r="AT21" s="159"/>
      <c r="AU21" s="159"/>
      <c r="AV21" s="159"/>
      <c r="AW21" s="159"/>
      <c r="AX21" s="159"/>
      <c r="AY21" s="159"/>
      <c r="AZ21" s="159"/>
      <c r="BA21" s="159"/>
      <c r="BB21" s="159"/>
      <c r="BC21" s="160"/>
      <c r="BD21" s="160"/>
      <c r="BE21" s="160"/>
      <c r="BF21" s="160"/>
      <c r="BG21" s="160"/>
      <c r="BH21" s="161"/>
    </row>
    <row r="22" spans="1:60" x14ac:dyDescent="0.25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4"/>
      <c r="U22" s="164"/>
      <c r="V22" s="164"/>
      <c r="W22" s="165"/>
      <c r="X22" s="165"/>
      <c r="Y22" s="165"/>
      <c r="Z22" s="165"/>
      <c r="AA22" s="166"/>
      <c r="AB22" s="166"/>
      <c r="AC22" s="166"/>
      <c r="AD22" s="156"/>
      <c r="AE22" s="156"/>
      <c r="AF22" s="156"/>
      <c r="AG22" s="157"/>
      <c r="AH22" s="157"/>
      <c r="AI22" s="157"/>
      <c r="AJ22" s="157"/>
      <c r="AK22" s="157"/>
      <c r="AL22" s="158"/>
      <c r="AM22" s="158"/>
      <c r="AN22" s="158"/>
      <c r="AO22" s="158"/>
      <c r="AP22" s="157"/>
      <c r="AQ22" s="158"/>
      <c r="AR22" s="158"/>
      <c r="AS22" s="158"/>
      <c r="AT22" s="159"/>
      <c r="AU22" s="159"/>
      <c r="AV22" s="159"/>
      <c r="AW22" s="159"/>
      <c r="AX22" s="159"/>
      <c r="AY22" s="159"/>
      <c r="AZ22" s="159"/>
      <c r="BA22" s="159"/>
      <c r="BB22" s="159"/>
      <c r="BC22" s="160"/>
      <c r="BD22" s="160"/>
      <c r="BE22" s="160"/>
      <c r="BF22" s="160"/>
      <c r="BG22" s="160"/>
      <c r="BH22" s="161"/>
    </row>
    <row r="23" spans="1:60" ht="16.5" thickBot="1" x14ac:dyDescent="0.3">
      <c r="A23" s="147" t="s">
        <v>39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9">
        <f>SUM(BC13:BG22)</f>
        <v>0</v>
      </c>
      <c r="BD23" s="149"/>
      <c r="BE23" s="149"/>
      <c r="BF23" s="149"/>
      <c r="BG23" s="149"/>
      <c r="BH23" s="150"/>
    </row>
    <row r="24" spans="1:60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6"/>
    </row>
    <row r="25" spans="1:60" x14ac:dyDescent="0.25">
      <c r="A25" s="151" t="s">
        <v>107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3"/>
    </row>
    <row r="26" spans="1:60" x14ac:dyDescent="0.25">
      <c r="A26" s="27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6"/>
    </row>
    <row r="27" spans="1:60" x14ac:dyDescent="0.2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9"/>
    </row>
    <row r="28" spans="1:60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154" t="s">
        <v>60</v>
      </c>
      <c r="AD28" s="154"/>
      <c r="AE28" s="154"/>
      <c r="AF28" s="154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30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9"/>
    </row>
    <row r="29" spans="1:60" x14ac:dyDescent="0.2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142" t="s">
        <v>40</v>
      </c>
      <c r="AB29" s="142"/>
      <c r="AC29" s="142"/>
      <c r="AD29" s="142"/>
      <c r="AE29" s="142"/>
      <c r="AF29" s="142"/>
      <c r="AG29" s="142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154" t="s">
        <v>60</v>
      </c>
      <c r="AY29" s="154"/>
      <c r="AZ29" s="154"/>
      <c r="BA29" s="154"/>
      <c r="BB29" s="154"/>
      <c r="BC29" s="154"/>
      <c r="BD29" s="154"/>
      <c r="BE29" s="154"/>
      <c r="BF29" s="28"/>
      <c r="BG29" s="28"/>
      <c r="BH29" s="29"/>
    </row>
    <row r="30" spans="1:6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28"/>
      <c r="O30" s="28"/>
      <c r="P30" s="28"/>
      <c r="Q30" s="28" t="s">
        <v>14</v>
      </c>
      <c r="R30" s="28"/>
      <c r="S30" s="28"/>
      <c r="T30" s="28"/>
      <c r="U30" s="28" t="s">
        <v>41</v>
      </c>
      <c r="V30" s="142"/>
      <c r="W30" s="142"/>
      <c r="X30" s="142"/>
      <c r="Y30" s="142"/>
      <c r="Z30" s="142"/>
      <c r="AA30" s="142"/>
      <c r="AB30" s="142"/>
      <c r="AC30" s="142"/>
      <c r="AD30" s="142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29"/>
    </row>
    <row r="31" spans="1:6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28"/>
      <c r="O31" s="28"/>
      <c r="P31" s="28"/>
      <c r="Q31" s="28" t="s">
        <v>15</v>
      </c>
      <c r="R31" s="28"/>
      <c r="S31" s="28"/>
      <c r="T31" s="28"/>
      <c r="U31" s="28" t="s">
        <v>41</v>
      </c>
      <c r="V31" s="142"/>
      <c r="W31" s="142"/>
      <c r="X31" s="142"/>
      <c r="Y31" s="142"/>
      <c r="Z31" s="142"/>
      <c r="AA31" s="142"/>
      <c r="AB31" s="142"/>
      <c r="AC31" s="142"/>
      <c r="AD31" s="142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 t="s">
        <v>42</v>
      </c>
      <c r="AV31" s="28" t="s">
        <v>42</v>
      </c>
      <c r="AW31" s="28" t="s">
        <v>42</v>
      </c>
      <c r="AX31" s="28"/>
      <c r="AY31" s="28"/>
      <c r="AZ31" s="28" t="s">
        <v>43</v>
      </c>
      <c r="BA31" s="28"/>
      <c r="BB31" s="28"/>
      <c r="BC31" s="28"/>
      <c r="BD31" s="28"/>
      <c r="BE31" s="28" t="s">
        <v>42</v>
      </c>
      <c r="BF31" s="28"/>
      <c r="BG31" s="28"/>
      <c r="BH31" s="29"/>
    </row>
    <row r="32" spans="1:6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8"/>
      <c r="O32" s="28"/>
      <c r="P32" s="28"/>
      <c r="Q32" s="28" t="s">
        <v>44</v>
      </c>
      <c r="R32" s="28"/>
      <c r="S32" s="28"/>
      <c r="T32" s="28"/>
      <c r="U32" s="28" t="s">
        <v>41</v>
      </c>
      <c r="V32" s="143"/>
      <c r="W32" s="143"/>
      <c r="X32" s="143"/>
      <c r="Y32" s="143"/>
      <c r="Z32" s="143"/>
      <c r="AA32" s="143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145"/>
      <c r="AY32" s="145"/>
      <c r="AZ32" s="145"/>
      <c r="BA32" s="145"/>
      <c r="BB32" s="145"/>
      <c r="BC32" s="145"/>
      <c r="BD32" s="145"/>
      <c r="BE32" s="145"/>
      <c r="BF32" s="28"/>
      <c r="BG32" s="28"/>
      <c r="BH32" s="29"/>
    </row>
    <row r="33" spans="1:60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144"/>
      <c r="W33" s="144"/>
      <c r="X33" s="144"/>
      <c r="Y33" s="144"/>
      <c r="Z33" s="144"/>
      <c r="AA33" s="144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146"/>
      <c r="AY33" s="146"/>
      <c r="AZ33" s="146"/>
      <c r="BA33" s="146"/>
      <c r="BB33" s="146"/>
      <c r="BC33" s="146"/>
      <c r="BD33" s="146"/>
      <c r="BE33" s="146"/>
      <c r="BF33" s="36"/>
      <c r="BG33" s="36"/>
      <c r="BH33" s="37"/>
    </row>
    <row r="34" spans="1:60" x14ac:dyDescent="0.25">
      <c r="A34" s="38" t="s">
        <v>45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</row>
  </sheetData>
  <mergeCells count="157">
    <mergeCell ref="A4:J4"/>
    <mergeCell ref="K4:V4"/>
    <mergeCell ref="W4:BH4"/>
    <mergeCell ref="A5:J5"/>
    <mergeCell ref="K5:V5"/>
    <mergeCell ref="W5:BH5"/>
    <mergeCell ref="A1:J1"/>
    <mergeCell ref="K1:V1"/>
    <mergeCell ref="W1:BH3"/>
    <mergeCell ref="A2:J2"/>
    <mergeCell ref="K2:V2"/>
    <mergeCell ref="A3:J3"/>
    <mergeCell ref="K3:V3"/>
    <mergeCell ref="BC8:BH12"/>
    <mergeCell ref="T9:V12"/>
    <mergeCell ref="W9:Z12"/>
    <mergeCell ref="AA9:AC12"/>
    <mergeCell ref="AD9:AF12"/>
    <mergeCell ref="AG9:AS9"/>
    <mergeCell ref="A6:J6"/>
    <mergeCell ref="K6:V6"/>
    <mergeCell ref="W6:AQ7"/>
    <mergeCell ref="AR6:AV6"/>
    <mergeCell ref="AW6:BH6"/>
    <mergeCell ref="A7:J7"/>
    <mergeCell ref="K7:V7"/>
    <mergeCell ref="AR7:AV7"/>
    <mergeCell ref="AW7:BH7"/>
    <mergeCell ref="I14:S14"/>
    <mergeCell ref="T14:V14"/>
    <mergeCell ref="W14:Z14"/>
    <mergeCell ref="AA14:AC14"/>
    <mergeCell ref="AT9:BB12"/>
    <mergeCell ref="AG10:AJ12"/>
    <mergeCell ref="AK10:AO12"/>
    <mergeCell ref="AP10:AS12"/>
    <mergeCell ref="A13:G13"/>
    <mergeCell ref="I13:S13"/>
    <mergeCell ref="T13:V13"/>
    <mergeCell ref="W13:Z13"/>
    <mergeCell ref="AA13:AC13"/>
    <mergeCell ref="AD13:AF13"/>
    <mergeCell ref="A8:H12"/>
    <mergeCell ref="I8:S12"/>
    <mergeCell ref="T8:AC8"/>
    <mergeCell ref="AD8:BB8"/>
    <mergeCell ref="AD14:AF14"/>
    <mergeCell ref="AG14:AJ14"/>
    <mergeCell ref="AK14:AO14"/>
    <mergeCell ref="AP14:AS14"/>
    <mergeCell ref="AT14:BB14"/>
    <mergeCell ref="BC14:BH14"/>
    <mergeCell ref="AG13:AI13"/>
    <mergeCell ref="AK13:AN13"/>
    <mergeCell ref="AP13:AS13"/>
    <mergeCell ref="AT13:BB13"/>
    <mergeCell ref="A16:H16"/>
    <mergeCell ref="I16:S16"/>
    <mergeCell ref="T16:V16"/>
    <mergeCell ref="W16:Z16"/>
    <mergeCell ref="AA16:AC16"/>
    <mergeCell ref="A15:H15"/>
    <mergeCell ref="I15:S15"/>
    <mergeCell ref="T15:V15"/>
    <mergeCell ref="W15:Z15"/>
    <mergeCell ref="AA15:AC15"/>
    <mergeCell ref="AD16:AF16"/>
    <mergeCell ref="AG16:AJ16"/>
    <mergeCell ref="AK16:AO16"/>
    <mergeCell ref="AP16:AS16"/>
    <mergeCell ref="AT16:BB16"/>
    <mergeCell ref="BC16:BH16"/>
    <mergeCell ref="AG15:AJ15"/>
    <mergeCell ref="AK15:AO15"/>
    <mergeCell ref="A14:H14"/>
    <mergeCell ref="AP15:AS15"/>
    <mergeCell ref="AT15:BB15"/>
    <mergeCell ref="BC15:BH15"/>
    <mergeCell ref="AD15:AF15"/>
    <mergeCell ref="A18:H18"/>
    <mergeCell ref="I18:S18"/>
    <mergeCell ref="T18:V18"/>
    <mergeCell ref="W18:Z18"/>
    <mergeCell ref="AA18:AC18"/>
    <mergeCell ref="A17:H17"/>
    <mergeCell ref="I17:S17"/>
    <mergeCell ref="T17:V17"/>
    <mergeCell ref="W17:Z17"/>
    <mergeCell ref="AA17:AC17"/>
    <mergeCell ref="AD18:AF18"/>
    <mergeCell ref="AG18:AJ18"/>
    <mergeCell ref="AK18:AO18"/>
    <mergeCell ref="AP18:AS18"/>
    <mergeCell ref="AT18:BB18"/>
    <mergeCell ref="BC18:BH18"/>
    <mergeCell ref="AG17:AJ17"/>
    <mergeCell ref="AK17:AO17"/>
    <mergeCell ref="AP17:AS17"/>
    <mergeCell ref="AT17:BB17"/>
    <mergeCell ref="BC17:BH17"/>
    <mergeCell ref="AD17:AF17"/>
    <mergeCell ref="A20:H20"/>
    <mergeCell ref="I20:S20"/>
    <mergeCell ref="T20:V20"/>
    <mergeCell ref="W20:Z20"/>
    <mergeCell ref="AA20:AC20"/>
    <mergeCell ref="A19:H19"/>
    <mergeCell ref="I19:S19"/>
    <mergeCell ref="T19:V19"/>
    <mergeCell ref="W19:Z19"/>
    <mergeCell ref="AA19:AC19"/>
    <mergeCell ref="AD20:AF20"/>
    <mergeCell ref="AG20:AJ20"/>
    <mergeCell ref="AK20:AO20"/>
    <mergeCell ref="AP20:AS20"/>
    <mergeCell ref="AT20:BB20"/>
    <mergeCell ref="BC20:BH20"/>
    <mergeCell ref="AG19:AJ19"/>
    <mergeCell ref="AK19:AO19"/>
    <mergeCell ref="AP19:AS19"/>
    <mergeCell ref="AT19:BB19"/>
    <mergeCell ref="BC19:BH19"/>
    <mergeCell ref="AD19:AF19"/>
    <mergeCell ref="A22:H22"/>
    <mergeCell ref="I22:S22"/>
    <mergeCell ref="T22:V22"/>
    <mergeCell ref="W22:Z22"/>
    <mergeCell ref="AA22:AC22"/>
    <mergeCell ref="A21:H21"/>
    <mergeCell ref="I21:S21"/>
    <mergeCell ref="T21:V21"/>
    <mergeCell ref="W21:Z21"/>
    <mergeCell ref="AA21:AC21"/>
    <mergeCell ref="BC13:BH13"/>
    <mergeCell ref="V31:AD31"/>
    <mergeCell ref="V32:AA33"/>
    <mergeCell ref="AX32:BE33"/>
    <mergeCell ref="A23:BB23"/>
    <mergeCell ref="BC23:BH23"/>
    <mergeCell ref="A25:BH25"/>
    <mergeCell ref="AC28:AF28"/>
    <mergeCell ref="AA29:AG29"/>
    <mergeCell ref="V30:AD30"/>
    <mergeCell ref="AX30:BG30"/>
    <mergeCell ref="AX29:BE29"/>
    <mergeCell ref="AD22:AF22"/>
    <mergeCell ref="AG22:AJ22"/>
    <mergeCell ref="AK22:AO22"/>
    <mergeCell ref="AP22:AS22"/>
    <mergeCell ref="AT22:BB22"/>
    <mergeCell ref="BC22:BH22"/>
    <mergeCell ref="AG21:AJ21"/>
    <mergeCell ref="AK21:AO21"/>
    <mergeCell ref="AP21:AS21"/>
    <mergeCell ref="AT21:BB21"/>
    <mergeCell ref="BC21:BH21"/>
    <mergeCell ref="AD21:AF21"/>
  </mergeCells>
  <hyperlinks>
    <hyperlink ref="AP10:AS12" r:id="rId1" display="KURU"/>
    <hyperlink ref="A5:J5" r:id="rId2" display="Gündeliği"/>
  </hyperlinks>
  <pageMargins left="0.7" right="0.7" top="0.75" bottom="0.75" header="0.3" footer="0.3"/>
  <pageSetup paperSize="9" scale="92" orientation="landscape" horizontalDpi="0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46"/>
  <sheetViews>
    <sheetView zoomScale="70" zoomScaleNormal="55" workbookViewId="0">
      <selection activeCell="J9" sqref="J9"/>
    </sheetView>
  </sheetViews>
  <sheetFormatPr defaultRowHeight="12.75" x14ac:dyDescent="0.25"/>
  <cols>
    <col min="1" max="1" width="4.7109375" style="74" customWidth="1"/>
    <col min="2" max="2" width="8.5703125" style="74" customWidth="1"/>
    <col min="3" max="3" width="5.7109375" style="74" customWidth="1"/>
    <col min="4" max="7" width="4.7109375" style="74" customWidth="1"/>
    <col min="8" max="8" width="8.28515625" style="74" customWidth="1"/>
    <col min="9" max="9" width="4.42578125" style="74" customWidth="1"/>
    <col min="10" max="10" width="5.140625" style="74" customWidth="1"/>
    <col min="11" max="14" width="4.85546875" style="74" customWidth="1"/>
    <col min="15" max="15" width="3.7109375" style="74" customWidth="1"/>
    <col min="16" max="16" width="4.7109375" style="74" customWidth="1"/>
    <col min="17" max="17" width="6.85546875" style="74" customWidth="1"/>
    <col min="18" max="18" width="2" style="74" customWidth="1"/>
    <col min="19" max="20" width="10.42578125" style="74" customWidth="1"/>
    <col min="21" max="23" width="4.7109375" style="74" customWidth="1"/>
    <col min="24" max="24" width="3.7109375" style="74" customWidth="1"/>
    <col min="25" max="25" width="4.7109375" style="74" customWidth="1"/>
    <col min="26" max="26" width="5.7109375" style="74" customWidth="1"/>
    <col min="27" max="27" width="4.7109375" style="74" customWidth="1"/>
    <col min="28" max="28" width="3.7109375" style="74" customWidth="1"/>
    <col min="29" max="29" width="5.42578125" style="74" customWidth="1"/>
    <col min="30" max="30" width="3" style="74" customWidth="1"/>
    <col min="31" max="31" width="6.7109375" style="74" customWidth="1"/>
    <col min="32" max="32" width="4.5703125" style="74" customWidth="1"/>
    <col min="33" max="33" width="4.28515625" style="74" customWidth="1"/>
    <col min="34" max="34" width="4.7109375" style="74" customWidth="1"/>
    <col min="35" max="35" width="3.5703125" style="74" customWidth="1"/>
    <col min="36" max="36" width="4.28515625" style="74" customWidth="1"/>
    <col min="37" max="37" width="4" style="74" customWidth="1"/>
    <col min="38" max="38" width="3.5703125" style="74" customWidth="1"/>
    <col min="39" max="40" width="5.42578125" style="74" customWidth="1"/>
    <col min="41" max="44" width="3" style="74" customWidth="1"/>
    <col min="45" max="16384" width="9.140625" style="74"/>
  </cols>
  <sheetData>
    <row r="1" spans="1:44" ht="20.25" customHeight="1" x14ac:dyDescent="0.25"/>
    <row r="2" spans="1:44" ht="23.25" customHeight="1" x14ac:dyDescent="0.25">
      <c r="C2" s="276" t="s">
        <v>104</v>
      </c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</row>
    <row r="3" spans="1:44" ht="23.25" customHeight="1" x14ac:dyDescent="0.25">
      <c r="C3" s="106">
        <v>1</v>
      </c>
      <c r="D3" s="275" t="s">
        <v>103</v>
      </c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</row>
    <row r="4" spans="1:44" ht="23.25" customHeight="1" x14ac:dyDescent="0.25">
      <c r="C4" s="106">
        <v>2</v>
      </c>
      <c r="D4" s="275" t="s">
        <v>102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</row>
    <row r="5" spans="1:44" ht="23.25" customHeight="1" x14ac:dyDescent="0.25">
      <c r="C5" s="106">
        <v>4</v>
      </c>
      <c r="D5" s="275" t="s">
        <v>101</v>
      </c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</row>
    <row r="6" spans="1:44" ht="23.25" customHeight="1" x14ac:dyDescent="0.25">
      <c r="C6" s="106">
        <v>5</v>
      </c>
      <c r="D6" s="275" t="s">
        <v>100</v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</row>
    <row r="7" spans="1:44" ht="23.25" customHeight="1" x14ac:dyDescent="0.25">
      <c r="C7" s="106">
        <v>6</v>
      </c>
      <c r="D7" s="275" t="s">
        <v>99</v>
      </c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</row>
    <row r="8" spans="1:44" ht="23.25" customHeight="1" x14ac:dyDescent="0.25">
      <c r="C8" s="106">
        <v>7</v>
      </c>
      <c r="D8" s="275" t="s">
        <v>98</v>
      </c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</row>
    <row r="9" spans="1:44" ht="20.25" customHeight="1" x14ac:dyDescent="0.25"/>
    <row r="10" spans="1:44" ht="24" customHeight="1" x14ac:dyDescent="0.25">
      <c r="A10" s="303" t="s">
        <v>14</v>
      </c>
      <c r="B10" s="303"/>
      <c r="C10" s="322"/>
      <c r="D10" s="322"/>
      <c r="E10" s="322"/>
      <c r="F10" s="322"/>
      <c r="G10" s="322"/>
      <c r="H10" s="322"/>
      <c r="I10" s="322"/>
      <c r="J10" s="322"/>
      <c r="K10" s="339" t="s">
        <v>97</v>
      </c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282" t="s">
        <v>96</v>
      </c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</row>
    <row r="11" spans="1:44" ht="21" customHeight="1" x14ac:dyDescent="0.25">
      <c r="A11" s="105" t="s">
        <v>63</v>
      </c>
      <c r="B11" s="105"/>
      <c r="C11" s="323"/>
      <c r="D11" s="323"/>
      <c r="E11" s="323"/>
      <c r="F11" s="323"/>
      <c r="G11" s="323"/>
      <c r="H11" s="323"/>
      <c r="I11" s="323"/>
      <c r="J11" s="323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282" t="s">
        <v>95</v>
      </c>
      <c r="AH11" s="282"/>
      <c r="AI11" s="282"/>
      <c r="AJ11" s="282"/>
      <c r="AK11" s="282"/>
      <c r="AL11" s="282"/>
      <c r="AM11" s="282"/>
      <c r="AN11" s="282"/>
      <c r="AO11" s="100">
        <v>2</v>
      </c>
      <c r="AP11" s="100">
        <v>0</v>
      </c>
      <c r="AQ11" s="100">
        <v>1</v>
      </c>
      <c r="AR11" s="100">
        <v>7</v>
      </c>
    </row>
    <row r="12" spans="1:44" ht="21" customHeight="1" x14ac:dyDescent="0.25">
      <c r="A12" s="86" t="s">
        <v>94</v>
      </c>
      <c r="B12" s="80"/>
      <c r="C12" s="80"/>
      <c r="D12" s="80"/>
      <c r="E12" s="80"/>
      <c r="F12" s="324"/>
      <c r="G12" s="325"/>
      <c r="H12" s="325"/>
      <c r="I12" s="325"/>
      <c r="J12" s="326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278" t="s">
        <v>93</v>
      </c>
      <c r="AH12" s="279"/>
      <c r="AI12" s="279"/>
      <c r="AJ12" s="279"/>
      <c r="AK12" s="279"/>
      <c r="AL12" s="279"/>
      <c r="AM12" s="279"/>
      <c r="AN12" s="280"/>
      <c r="AO12" s="281"/>
      <c r="AP12" s="281"/>
      <c r="AQ12" s="281"/>
      <c r="AR12" s="281"/>
    </row>
    <row r="13" spans="1:44" ht="18.75" customHeight="1" x14ac:dyDescent="0.25">
      <c r="A13" s="86" t="s">
        <v>17</v>
      </c>
      <c r="B13" s="80"/>
      <c r="C13" s="80"/>
      <c r="D13" s="80"/>
      <c r="E13" s="80"/>
      <c r="F13" s="327"/>
      <c r="G13" s="328"/>
      <c r="H13" s="328"/>
      <c r="I13" s="328"/>
      <c r="J13" s="32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282" t="s">
        <v>92</v>
      </c>
      <c r="AH13" s="282"/>
      <c r="AI13" s="282"/>
      <c r="AJ13" s="282"/>
      <c r="AK13" s="282"/>
      <c r="AL13" s="282"/>
      <c r="AM13" s="282"/>
      <c r="AN13" s="282"/>
      <c r="AO13" s="105"/>
      <c r="AP13" s="105"/>
      <c r="AQ13" s="105"/>
      <c r="AR13" s="105"/>
    </row>
    <row r="14" spans="1:44" ht="24" customHeight="1" x14ac:dyDescent="0.25">
      <c r="A14" s="104" t="s">
        <v>19</v>
      </c>
      <c r="B14" s="103"/>
      <c r="C14" s="103"/>
      <c r="D14" s="103"/>
      <c r="E14" s="102"/>
      <c r="F14" s="330"/>
      <c r="G14" s="331"/>
      <c r="H14" s="331"/>
      <c r="I14" s="332"/>
      <c r="J14" s="333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282" t="s">
        <v>91</v>
      </c>
      <c r="AH14" s="282"/>
      <c r="AI14" s="282"/>
      <c r="AJ14" s="282"/>
      <c r="AK14" s="282"/>
      <c r="AL14" s="282"/>
      <c r="AM14" s="101"/>
      <c r="AN14" s="101"/>
      <c r="AO14" s="100"/>
      <c r="AP14" s="100"/>
      <c r="AQ14" s="100"/>
      <c r="AR14" s="100"/>
    </row>
    <row r="15" spans="1:44" ht="19.5" customHeight="1" x14ac:dyDescent="0.25">
      <c r="A15" s="321" t="s">
        <v>90</v>
      </c>
      <c r="B15" s="321"/>
      <c r="C15" s="321"/>
      <c r="D15" s="281" t="s">
        <v>14</v>
      </c>
      <c r="E15" s="281"/>
      <c r="F15" s="281"/>
      <c r="G15" s="281"/>
      <c r="H15" s="281"/>
      <c r="I15" s="321" t="s">
        <v>89</v>
      </c>
      <c r="J15" s="321"/>
      <c r="K15" s="281" t="s">
        <v>88</v>
      </c>
      <c r="L15" s="281"/>
      <c r="M15" s="281"/>
      <c r="N15" s="281"/>
      <c r="O15" s="281"/>
      <c r="P15" s="281"/>
      <c r="Q15" s="281"/>
      <c r="R15" s="281"/>
      <c r="S15" s="319" t="s">
        <v>87</v>
      </c>
      <c r="T15" s="319"/>
      <c r="U15" s="319"/>
      <c r="V15" s="319"/>
      <c r="W15" s="319"/>
      <c r="X15" s="319"/>
      <c r="Y15" s="319" t="s">
        <v>86</v>
      </c>
      <c r="Z15" s="319"/>
      <c r="AA15" s="319"/>
      <c r="AB15" s="319"/>
      <c r="AC15" s="319"/>
      <c r="AD15" s="319"/>
      <c r="AE15" s="319"/>
      <c r="AF15" s="319"/>
      <c r="AG15" s="319"/>
      <c r="AH15" s="319"/>
      <c r="AI15" s="338"/>
      <c r="AJ15" s="293" t="s">
        <v>85</v>
      </c>
      <c r="AK15" s="294"/>
      <c r="AL15" s="295"/>
      <c r="AM15" s="288" t="s">
        <v>84</v>
      </c>
      <c r="AN15" s="290"/>
      <c r="AO15" s="288" t="s">
        <v>83</v>
      </c>
      <c r="AP15" s="289"/>
      <c r="AQ15" s="289"/>
      <c r="AR15" s="290"/>
    </row>
    <row r="16" spans="1:44" ht="20.25" customHeight="1" x14ac:dyDescent="0.25">
      <c r="A16" s="321"/>
      <c r="B16" s="321"/>
      <c r="C16" s="321"/>
      <c r="D16" s="281"/>
      <c r="E16" s="281"/>
      <c r="F16" s="281"/>
      <c r="G16" s="281"/>
      <c r="H16" s="281"/>
      <c r="I16" s="321"/>
      <c r="J16" s="321"/>
      <c r="K16" s="281"/>
      <c r="L16" s="281"/>
      <c r="M16" s="281"/>
      <c r="N16" s="281"/>
      <c r="O16" s="281"/>
      <c r="P16" s="281"/>
      <c r="Q16" s="281"/>
      <c r="R16" s="281"/>
      <c r="S16" s="340" t="s">
        <v>82</v>
      </c>
      <c r="T16" s="340"/>
      <c r="U16" s="319" t="s">
        <v>81</v>
      </c>
      <c r="V16" s="319"/>
      <c r="W16" s="319"/>
      <c r="X16" s="319"/>
      <c r="Y16" s="319" t="s">
        <v>80</v>
      </c>
      <c r="Z16" s="319"/>
      <c r="AA16" s="319"/>
      <c r="AB16" s="319"/>
      <c r="AC16" s="319" t="s">
        <v>79</v>
      </c>
      <c r="AD16" s="319"/>
      <c r="AE16" s="319"/>
      <c r="AF16" s="319"/>
      <c r="AG16" s="319"/>
      <c r="AH16" s="319"/>
      <c r="AI16" s="338"/>
      <c r="AJ16" s="296"/>
      <c r="AK16" s="297"/>
      <c r="AL16" s="298"/>
      <c r="AM16" s="291"/>
      <c r="AN16" s="292"/>
      <c r="AO16" s="291"/>
      <c r="AP16" s="277"/>
      <c r="AQ16" s="277"/>
      <c r="AR16" s="292"/>
    </row>
    <row r="17" spans="1:50" ht="13.5" customHeight="1" x14ac:dyDescent="0.25">
      <c r="A17" s="321"/>
      <c r="B17" s="321"/>
      <c r="C17" s="321"/>
      <c r="D17" s="281"/>
      <c r="E17" s="281"/>
      <c r="F17" s="281"/>
      <c r="G17" s="281"/>
      <c r="H17" s="281"/>
      <c r="I17" s="321"/>
      <c r="J17" s="321"/>
      <c r="K17" s="321" t="s">
        <v>78</v>
      </c>
      <c r="L17" s="321"/>
      <c r="M17" s="281" t="s">
        <v>77</v>
      </c>
      <c r="N17" s="281"/>
      <c r="O17" s="281"/>
      <c r="P17" s="281" t="s">
        <v>31</v>
      </c>
      <c r="Q17" s="281"/>
      <c r="R17" s="281"/>
      <c r="S17" s="340"/>
      <c r="T17" s="340"/>
      <c r="U17" s="319"/>
      <c r="V17" s="319"/>
      <c r="W17" s="319"/>
      <c r="X17" s="319"/>
      <c r="Y17" s="319"/>
      <c r="Z17" s="319"/>
      <c r="AA17" s="319"/>
      <c r="AB17" s="319"/>
      <c r="AC17" s="340" t="s">
        <v>76</v>
      </c>
      <c r="AD17" s="340"/>
      <c r="AE17" s="340"/>
      <c r="AF17" s="319" t="s">
        <v>31</v>
      </c>
      <c r="AG17" s="319"/>
      <c r="AH17" s="319"/>
      <c r="AI17" s="338"/>
      <c r="AJ17" s="296"/>
      <c r="AK17" s="297"/>
      <c r="AL17" s="298"/>
      <c r="AM17" s="291"/>
      <c r="AN17" s="292"/>
      <c r="AO17" s="291"/>
      <c r="AP17" s="277"/>
      <c r="AQ17" s="277"/>
      <c r="AR17" s="292"/>
    </row>
    <row r="18" spans="1:50" ht="15" customHeight="1" x14ac:dyDescent="0.25">
      <c r="A18" s="321"/>
      <c r="B18" s="321"/>
      <c r="C18" s="321"/>
      <c r="D18" s="281"/>
      <c r="E18" s="281"/>
      <c r="F18" s="281"/>
      <c r="G18" s="281"/>
      <c r="H18" s="281"/>
      <c r="I18" s="321"/>
      <c r="J18" s="321"/>
      <c r="K18" s="321"/>
      <c r="L18" s="321"/>
      <c r="M18" s="281"/>
      <c r="N18" s="281"/>
      <c r="O18" s="281"/>
      <c r="P18" s="281"/>
      <c r="Q18" s="281"/>
      <c r="R18" s="281"/>
      <c r="S18" s="340"/>
      <c r="T18" s="340"/>
      <c r="U18" s="319"/>
      <c r="V18" s="319"/>
      <c r="W18" s="319"/>
      <c r="X18" s="319"/>
      <c r="Y18" s="319"/>
      <c r="Z18" s="319"/>
      <c r="AA18" s="319"/>
      <c r="AB18" s="319"/>
      <c r="AC18" s="340"/>
      <c r="AD18" s="340"/>
      <c r="AE18" s="340"/>
      <c r="AF18" s="319"/>
      <c r="AG18" s="319"/>
      <c r="AH18" s="319"/>
      <c r="AI18" s="338"/>
      <c r="AJ18" s="296"/>
      <c r="AK18" s="297"/>
      <c r="AL18" s="298"/>
      <c r="AM18" s="291"/>
      <c r="AN18" s="292"/>
      <c r="AO18" s="291"/>
      <c r="AP18" s="277"/>
      <c r="AQ18" s="277"/>
      <c r="AR18" s="292"/>
    </row>
    <row r="19" spans="1:50" ht="39.75" customHeight="1" x14ac:dyDescent="0.25">
      <c r="A19" s="321"/>
      <c r="B19" s="321"/>
      <c r="C19" s="321"/>
      <c r="D19" s="281"/>
      <c r="E19" s="281"/>
      <c r="F19" s="281"/>
      <c r="G19" s="281"/>
      <c r="H19" s="281"/>
      <c r="I19" s="321"/>
      <c r="J19" s="321"/>
      <c r="K19" s="321"/>
      <c r="L19" s="321"/>
      <c r="M19" s="321" t="s">
        <v>75</v>
      </c>
      <c r="N19" s="321"/>
      <c r="O19" s="321"/>
      <c r="P19" s="321" t="s">
        <v>75</v>
      </c>
      <c r="Q19" s="321"/>
      <c r="R19" s="321"/>
      <c r="S19" s="340"/>
      <c r="T19" s="340"/>
      <c r="U19" s="319" t="s">
        <v>75</v>
      </c>
      <c r="V19" s="319"/>
      <c r="W19" s="319"/>
      <c r="X19" s="319"/>
      <c r="Y19" s="319" t="s">
        <v>74</v>
      </c>
      <c r="Z19" s="319"/>
      <c r="AA19" s="319"/>
      <c r="AB19" s="319"/>
      <c r="AC19" s="340"/>
      <c r="AD19" s="340"/>
      <c r="AE19" s="340"/>
      <c r="AF19" s="319" t="s">
        <v>74</v>
      </c>
      <c r="AG19" s="319"/>
      <c r="AH19" s="319"/>
      <c r="AI19" s="338"/>
      <c r="AJ19" s="341" t="s">
        <v>38</v>
      </c>
      <c r="AK19" s="342"/>
      <c r="AL19" s="343"/>
      <c r="AM19" s="283"/>
      <c r="AN19" s="285"/>
      <c r="AO19" s="283" t="s">
        <v>38</v>
      </c>
      <c r="AP19" s="284"/>
      <c r="AQ19" s="284"/>
      <c r="AR19" s="285"/>
    </row>
    <row r="20" spans="1:50" ht="27" customHeight="1" x14ac:dyDescent="0.25">
      <c r="A20" s="334"/>
      <c r="B20" s="334"/>
      <c r="C20" s="334"/>
      <c r="D20" s="303"/>
      <c r="E20" s="303"/>
      <c r="F20" s="303"/>
      <c r="G20" s="303"/>
      <c r="H20" s="303"/>
      <c r="I20" s="281" t="s">
        <v>73</v>
      </c>
      <c r="J20" s="281"/>
      <c r="K20" s="281">
        <v>1</v>
      </c>
      <c r="L20" s="281"/>
      <c r="M20" s="305">
        <f>F14</f>
        <v>0</v>
      </c>
      <c r="N20" s="305"/>
      <c r="O20" s="305"/>
      <c r="P20" s="317">
        <f>M20*K20</f>
        <v>0</v>
      </c>
      <c r="Q20" s="317"/>
      <c r="R20" s="318"/>
      <c r="S20" s="319" t="s">
        <v>72</v>
      </c>
      <c r="T20" s="319"/>
      <c r="U20" s="315"/>
      <c r="V20" s="315"/>
      <c r="W20" s="315"/>
      <c r="X20" s="315"/>
      <c r="Y20" s="315">
        <f>M20*20</f>
        <v>0</v>
      </c>
      <c r="Z20" s="315"/>
      <c r="AA20" s="315"/>
      <c r="AB20" s="315"/>
      <c r="AC20" s="95"/>
      <c r="AD20" s="95" t="s">
        <v>71</v>
      </c>
      <c r="AE20" s="99">
        <f>F14*5/100</f>
        <v>0</v>
      </c>
      <c r="AF20" s="315">
        <f>AE20*AC20</f>
        <v>0</v>
      </c>
      <c r="AG20" s="315"/>
      <c r="AH20" s="315"/>
      <c r="AI20" s="315"/>
      <c r="AJ20" s="335">
        <f>SUM(AF20+Y20+U20+P20)</f>
        <v>0</v>
      </c>
      <c r="AK20" s="336"/>
      <c r="AL20" s="337"/>
      <c r="AM20" s="344">
        <f>AJ20*0.00759</f>
        <v>0</v>
      </c>
      <c r="AN20" s="345"/>
      <c r="AO20" s="344">
        <f>AJ20-AM20</f>
        <v>0</v>
      </c>
      <c r="AP20" s="346"/>
      <c r="AQ20" s="346"/>
      <c r="AR20" s="347"/>
    </row>
    <row r="21" spans="1:50" ht="27" customHeight="1" x14ac:dyDescent="0.25">
      <c r="A21" s="281"/>
      <c r="B21" s="281"/>
      <c r="C21" s="281"/>
      <c r="D21" s="303"/>
      <c r="E21" s="303"/>
      <c r="F21" s="303"/>
      <c r="G21" s="303"/>
      <c r="H21" s="303"/>
      <c r="I21" s="281"/>
      <c r="J21" s="281"/>
      <c r="K21" s="281"/>
      <c r="L21" s="281"/>
      <c r="M21" s="305"/>
      <c r="N21" s="305"/>
      <c r="O21" s="305"/>
      <c r="P21" s="317"/>
      <c r="Q21" s="317"/>
      <c r="R21" s="318"/>
      <c r="S21" s="319"/>
      <c r="T21" s="319"/>
      <c r="U21" s="315"/>
      <c r="V21" s="315"/>
      <c r="W21" s="315"/>
      <c r="X21" s="315"/>
      <c r="Y21" s="315"/>
      <c r="Z21" s="315"/>
      <c r="AA21" s="315"/>
      <c r="AB21" s="315"/>
      <c r="AC21" s="98"/>
      <c r="AD21" s="97"/>
      <c r="AE21" s="96"/>
      <c r="AF21" s="286"/>
      <c r="AG21" s="286"/>
      <c r="AH21" s="286"/>
      <c r="AI21" s="286"/>
      <c r="AJ21" s="299"/>
      <c r="AK21" s="300"/>
      <c r="AL21" s="301"/>
      <c r="AM21" s="269"/>
      <c r="AN21" s="273"/>
      <c r="AO21" s="269"/>
      <c r="AP21" s="270"/>
      <c r="AQ21" s="270"/>
      <c r="AR21" s="271"/>
    </row>
    <row r="22" spans="1:50" ht="27" customHeight="1" x14ac:dyDescent="0.25">
      <c r="A22" s="281"/>
      <c r="B22" s="281"/>
      <c r="C22" s="281"/>
      <c r="D22" s="303"/>
      <c r="E22" s="303"/>
      <c r="F22" s="303"/>
      <c r="G22" s="303"/>
      <c r="H22" s="303"/>
      <c r="I22" s="281"/>
      <c r="J22" s="281"/>
      <c r="K22" s="281"/>
      <c r="L22" s="281"/>
      <c r="M22" s="305"/>
      <c r="N22" s="305"/>
      <c r="O22" s="305"/>
      <c r="P22" s="317"/>
      <c r="Q22" s="317"/>
      <c r="R22" s="318"/>
      <c r="S22" s="319"/>
      <c r="T22" s="319"/>
      <c r="U22" s="315"/>
      <c r="V22" s="315"/>
      <c r="W22" s="315"/>
      <c r="X22" s="315"/>
      <c r="Y22" s="315"/>
      <c r="Z22" s="315"/>
      <c r="AA22" s="315"/>
      <c r="AB22" s="315"/>
      <c r="AC22" s="95"/>
      <c r="AD22" s="95"/>
      <c r="AE22" s="95"/>
      <c r="AF22" s="286"/>
      <c r="AG22" s="286"/>
      <c r="AH22" s="286"/>
      <c r="AI22" s="286"/>
      <c r="AJ22" s="299"/>
      <c r="AK22" s="300"/>
      <c r="AL22" s="301"/>
      <c r="AM22" s="269"/>
      <c r="AN22" s="273"/>
      <c r="AO22" s="269"/>
      <c r="AP22" s="270"/>
      <c r="AQ22" s="270"/>
      <c r="AR22" s="271"/>
    </row>
    <row r="23" spans="1:50" ht="27" customHeight="1" x14ac:dyDescent="0.25">
      <c r="A23" s="281"/>
      <c r="B23" s="281"/>
      <c r="C23" s="281"/>
      <c r="D23" s="303"/>
      <c r="E23" s="303"/>
      <c r="F23" s="303"/>
      <c r="G23" s="303"/>
      <c r="H23" s="303"/>
      <c r="I23" s="281"/>
      <c r="J23" s="281"/>
      <c r="K23" s="281"/>
      <c r="L23" s="281"/>
      <c r="M23" s="305"/>
      <c r="N23" s="305"/>
      <c r="O23" s="305"/>
      <c r="P23" s="317"/>
      <c r="Q23" s="317"/>
      <c r="R23" s="318"/>
      <c r="S23" s="281"/>
      <c r="T23" s="281"/>
      <c r="U23" s="274"/>
      <c r="V23" s="274"/>
      <c r="W23" s="274"/>
      <c r="X23" s="274"/>
      <c r="Y23" s="274"/>
      <c r="Z23" s="274"/>
      <c r="AA23" s="274"/>
      <c r="AB23" s="274"/>
      <c r="AC23" s="92"/>
      <c r="AD23" s="91"/>
      <c r="AE23" s="90"/>
      <c r="AF23" s="306"/>
      <c r="AG23" s="306"/>
      <c r="AH23" s="306"/>
      <c r="AI23" s="306"/>
      <c r="AJ23" s="269"/>
      <c r="AK23" s="272"/>
      <c r="AL23" s="273"/>
      <c r="AM23" s="269"/>
      <c r="AN23" s="273"/>
      <c r="AO23" s="269"/>
      <c r="AP23" s="270"/>
      <c r="AQ23" s="270"/>
      <c r="AR23" s="271"/>
      <c r="AS23" s="94"/>
      <c r="AT23" s="80"/>
      <c r="AU23" s="80"/>
      <c r="AV23" s="80"/>
      <c r="AW23" s="80"/>
      <c r="AX23" s="80"/>
    </row>
    <row r="24" spans="1:50" ht="27" customHeight="1" x14ac:dyDescent="0.25">
      <c r="A24" s="281"/>
      <c r="B24" s="281"/>
      <c r="C24" s="281"/>
      <c r="D24" s="303"/>
      <c r="E24" s="303"/>
      <c r="F24" s="303"/>
      <c r="G24" s="303"/>
      <c r="H24" s="303"/>
      <c r="I24" s="281"/>
      <c r="J24" s="281"/>
      <c r="K24" s="281"/>
      <c r="L24" s="281"/>
      <c r="M24" s="305"/>
      <c r="N24" s="305"/>
      <c r="O24" s="305"/>
      <c r="P24" s="317"/>
      <c r="Q24" s="317"/>
      <c r="R24" s="318"/>
      <c r="S24" s="281"/>
      <c r="T24" s="281"/>
      <c r="U24" s="274"/>
      <c r="V24" s="274"/>
      <c r="W24" s="274"/>
      <c r="X24" s="274"/>
      <c r="Y24" s="274"/>
      <c r="Z24" s="274"/>
      <c r="AA24" s="274"/>
      <c r="AB24" s="274"/>
      <c r="AC24" s="81"/>
      <c r="AD24" s="81"/>
      <c r="AE24" s="81"/>
      <c r="AF24" s="274"/>
      <c r="AG24" s="274"/>
      <c r="AH24" s="274"/>
      <c r="AI24" s="274"/>
      <c r="AJ24" s="269"/>
      <c r="AK24" s="272"/>
      <c r="AL24" s="273"/>
      <c r="AM24" s="269"/>
      <c r="AN24" s="273"/>
      <c r="AO24" s="269"/>
      <c r="AP24" s="270"/>
      <c r="AQ24" s="270"/>
      <c r="AR24" s="271"/>
    </row>
    <row r="25" spans="1:50" ht="27" customHeight="1" x14ac:dyDescent="0.25">
      <c r="A25" s="281"/>
      <c r="B25" s="281"/>
      <c r="C25" s="281"/>
      <c r="D25" s="303"/>
      <c r="E25" s="303"/>
      <c r="F25" s="303"/>
      <c r="G25" s="303"/>
      <c r="H25" s="303"/>
      <c r="I25" s="281"/>
      <c r="J25" s="281"/>
      <c r="K25" s="281"/>
      <c r="L25" s="281"/>
      <c r="M25" s="305"/>
      <c r="N25" s="305"/>
      <c r="O25" s="305"/>
      <c r="P25" s="317"/>
      <c r="Q25" s="317"/>
      <c r="R25" s="318"/>
      <c r="S25" s="281"/>
      <c r="T25" s="281"/>
      <c r="U25" s="274"/>
      <c r="V25" s="274"/>
      <c r="W25" s="274"/>
      <c r="X25" s="274"/>
      <c r="Y25" s="274"/>
      <c r="Z25" s="274"/>
      <c r="AA25" s="274"/>
      <c r="AB25" s="274"/>
      <c r="AC25" s="92"/>
      <c r="AD25" s="91"/>
      <c r="AE25" s="90"/>
      <c r="AF25" s="274"/>
      <c r="AG25" s="274"/>
      <c r="AH25" s="274"/>
      <c r="AI25" s="274"/>
      <c r="AJ25" s="269"/>
      <c r="AK25" s="272"/>
      <c r="AL25" s="273"/>
      <c r="AM25" s="269"/>
      <c r="AN25" s="273"/>
      <c r="AO25" s="269"/>
      <c r="AP25" s="270"/>
      <c r="AQ25" s="270"/>
      <c r="AR25" s="271"/>
    </row>
    <row r="26" spans="1:50" ht="27" customHeight="1" x14ac:dyDescent="0.25">
      <c r="A26" s="281"/>
      <c r="B26" s="281"/>
      <c r="C26" s="281"/>
      <c r="D26" s="303"/>
      <c r="E26" s="303"/>
      <c r="F26" s="303"/>
      <c r="G26" s="303"/>
      <c r="H26" s="303"/>
      <c r="I26" s="281"/>
      <c r="J26" s="281"/>
      <c r="K26" s="281"/>
      <c r="L26" s="281"/>
      <c r="M26" s="305"/>
      <c r="N26" s="305"/>
      <c r="O26" s="305"/>
      <c r="P26" s="317"/>
      <c r="Q26" s="317"/>
      <c r="R26" s="318"/>
      <c r="S26" s="281"/>
      <c r="T26" s="281"/>
      <c r="U26" s="274"/>
      <c r="V26" s="274"/>
      <c r="W26" s="274"/>
      <c r="X26" s="274"/>
      <c r="Y26" s="274"/>
      <c r="Z26" s="274"/>
      <c r="AA26" s="274"/>
      <c r="AB26" s="274"/>
      <c r="AC26" s="81"/>
      <c r="AD26" s="81"/>
      <c r="AE26" s="81"/>
      <c r="AF26" s="274"/>
      <c r="AG26" s="274"/>
      <c r="AH26" s="274"/>
      <c r="AI26" s="274"/>
      <c r="AJ26" s="269"/>
      <c r="AK26" s="272"/>
      <c r="AL26" s="273"/>
      <c r="AM26" s="269"/>
      <c r="AN26" s="273"/>
      <c r="AO26" s="269"/>
      <c r="AP26" s="270"/>
      <c r="AQ26" s="270"/>
      <c r="AR26" s="271"/>
    </row>
    <row r="27" spans="1:50" ht="27" customHeight="1" x14ac:dyDescent="0.25">
      <c r="A27" s="281"/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316"/>
      <c r="N27" s="316"/>
      <c r="O27" s="316"/>
      <c r="P27" s="317"/>
      <c r="Q27" s="317"/>
      <c r="R27" s="318"/>
      <c r="S27" s="281"/>
      <c r="T27" s="281"/>
      <c r="U27" s="274"/>
      <c r="V27" s="274"/>
      <c r="W27" s="274"/>
      <c r="X27" s="274"/>
      <c r="Y27" s="274"/>
      <c r="Z27" s="274"/>
      <c r="AA27" s="274"/>
      <c r="AB27" s="274"/>
      <c r="AC27" s="92"/>
      <c r="AD27" s="91"/>
      <c r="AE27" s="90"/>
      <c r="AF27" s="274"/>
      <c r="AG27" s="274"/>
      <c r="AH27" s="274"/>
      <c r="AI27" s="274"/>
      <c r="AJ27" s="269"/>
      <c r="AK27" s="272"/>
      <c r="AL27" s="273"/>
      <c r="AM27" s="269"/>
      <c r="AN27" s="273"/>
      <c r="AO27" s="269"/>
      <c r="AP27" s="270"/>
      <c r="AQ27" s="270"/>
      <c r="AR27" s="271"/>
    </row>
    <row r="28" spans="1:50" ht="27" customHeight="1" x14ac:dyDescent="0.25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316"/>
      <c r="N28" s="316"/>
      <c r="O28" s="316"/>
      <c r="P28" s="316"/>
      <c r="Q28" s="316"/>
      <c r="R28" s="320"/>
      <c r="S28" s="281"/>
      <c r="T28" s="281"/>
      <c r="U28" s="274"/>
      <c r="V28" s="274"/>
      <c r="W28" s="274"/>
      <c r="X28" s="274"/>
      <c r="Y28" s="274"/>
      <c r="Z28" s="274"/>
      <c r="AA28" s="274"/>
      <c r="AB28" s="274"/>
      <c r="AC28" s="81"/>
      <c r="AD28" s="81"/>
      <c r="AE28" s="81"/>
      <c r="AF28" s="274"/>
      <c r="AG28" s="274"/>
      <c r="AH28" s="274"/>
      <c r="AI28" s="274"/>
      <c r="AJ28" s="269"/>
      <c r="AK28" s="272"/>
      <c r="AL28" s="273"/>
      <c r="AM28" s="269"/>
      <c r="AN28" s="273"/>
      <c r="AO28" s="269"/>
      <c r="AP28" s="270"/>
      <c r="AQ28" s="270"/>
      <c r="AR28" s="271"/>
      <c r="AU28" s="93"/>
    </row>
    <row r="29" spans="1:50" ht="27" customHeight="1" x14ac:dyDescent="0.25">
      <c r="A29" s="281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316"/>
      <c r="N29" s="316"/>
      <c r="O29" s="316"/>
      <c r="P29" s="316"/>
      <c r="Q29" s="316"/>
      <c r="R29" s="320"/>
      <c r="S29" s="281"/>
      <c r="T29" s="281"/>
      <c r="U29" s="274"/>
      <c r="V29" s="274"/>
      <c r="W29" s="274"/>
      <c r="X29" s="274"/>
      <c r="Y29" s="274"/>
      <c r="Z29" s="274"/>
      <c r="AA29" s="274"/>
      <c r="AB29" s="274"/>
      <c r="AC29" s="92"/>
      <c r="AD29" s="91"/>
      <c r="AE29" s="90"/>
      <c r="AF29" s="274"/>
      <c r="AG29" s="274"/>
      <c r="AH29" s="274"/>
      <c r="AI29" s="274"/>
      <c r="AJ29" s="269"/>
      <c r="AK29" s="272"/>
      <c r="AL29" s="273"/>
      <c r="AM29" s="269"/>
      <c r="AN29" s="273"/>
      <c r="AO29" s="269"/>
      <c r="AP29" s="270"/>
      <c r="AQ29" s="270"/>
      <c r="AR29" s="271"/>
    </row>
    <row r="30" spans="1:50" ht="27" customHeight="1" x14ac:dyDescent="0.25">
      <c r="A30" s="304" t="s">
        <v>70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1"/>
      <c r="P30" s="313">
        <f>SUM(P20:P29)</f>
        <v>0</v>
      </c>
      <c r="Q30" s="313"/>
      <c r="R30" s="314"/>
      <c r="S30" s="281"/>
      <c r="T30" s="281"/>
      <c r="U30" s="274">
        <f>SUM(U20:U29)</f>
        <v>0</v>
      </c>
      <c r="V30" s="274"/>
      <c r="W30" s="274"/>
      <c r="X30" s="274"/>
      <c r="Y30" s="274">
        <f>SUM(Y20:Y29)</f>
        <v>0</v>
      </c>
      <c r="Z30" s="274"/>
      <c r="AA30" s="274"/>
      <c r="AB30" s="274"/>
      <c r="AC30" s="92"/>
      <c r="AD30" s="91"/>
      <c r="AE30" s="90"/>
      <c r="AF30" s="274">
        <f>SUM(AF20:AF29)</f>
        <v>0</v>
      </c>
      <c r="AG30" s="274"/>
      <c r="AH30" s="274"/>
      <c r="AI30" s="274"/>
      <c r="AJ30" s="269">
        <f>SUM(P30+U30+Y30+AF30)</f>
        <v>0</v>
      </c>
      <c r="AK30" s="272"/>
      <c r="AL30" s="273"/>
      <c r="AM30" s="269">
        <f>AJ30*0.00759</f>
        <v>0</v>
      </c>
      <c r="AN30" s="273"/>
      <c r="AO30" s="269">
        <f>AJ30-AM30</f>
        <v>0</v>
      </c>
      <c r="AP30" s="270"/>
      <c r="AQ30" s="270"/>
      <c r="AR30" s="271"/>
    </row>
    <row r="31" spans="1:50" ht="15" customHeight="1" x14ac:dyDescent="0.25">
      <c r="A31" s="86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79"/>
    </row>
    <row r="32" spans="1:50" ht="15" customHeight="1" x14ac:dyDescent="0.25">
      <c r="A32" s="86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79"/>
    </row>
    <row r="33" spans="1:44" ht="18.75" customHeight="1" x14ac:dyDescent="0.25">
      <c r="A33" s="86"/>
      <c r="B33" s="309"/>
      <c r="C33" s="310"/>
      <c r="D33" s="310"/>
      <c r="E33" s="310"/>
      <c r="F33" s="310"/>
      <c r="G33" s="310"/>
      <c r="H33" s="80" t="s">
        <v>69</v>
      </c>
      <c r="I33" s="311"/>
      <c r="J33" s="311"/>
      <c r="K33" s="311"/>
      <c r="L33" s="311"/>
      <c r="M33" s="311"/>
      <c r="N33" s="311"/>
      <c r="O33" s="80" t="s">
        <v>68</v>
      </c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348"/>
      <c r="AA33" s="348"/>
      <c r="AB33" s="348"/>
      <c r="AC33" s="348"/>
      <c r="AD33" s="348"/>
      <c r="AE33" s="80" t="s">
        <v>67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79"/>
    </row>
    <row r="34" spans="1:44" ht="21.75" customHeight="1" x14ac:dyDescent="0.25">
      <c r="A34" s="86"/>
      <c r="B34" s="8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5"/>
      <c r="W34" s="80"/>
      <c r="X34" s="80"/>
      <c r="Y34" s="85"/>
      <c r="Z34" s="85"/>
      <c r="AA34" s="85"/>
      <c r="AB34" s="85"/>
      <c r="AC34" s="80"/>
      <c r="AD34" s="85"/>
      <c r="AE34" s="85"/>
      <c r="AF34" s="85"/>
      <c r="AG34" s="85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79"/>
    </row>
    <row r="35" spans="1:44" ht="18.75" customHeight="1" x14ac:dyDescent="0.25">
      <c r="A35" s="86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79"/>
    </row>
    <row r="36" spans="1:44" ht="15.75" x14ac:dyDescent="0.25">
      <c r="A36" s="86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312">
        <v>43007</v>
      </c>
      <c r="T36" s="287"/>
      <c r="U36" s="287"/>
      <c r="V36" s="287"/>
      <c r="W36" s="287"/>
      <c r="X36" s="287"/>
      <c r="Y36" s="81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349">
        <f>S36</f>
        <v>43007</v>
      </c>
      <c r="AM36" s="349"/>
      <c r="AN36" s="349"/>
      <c r="AO36" s="349"/>
      <c r="AP36" s="85"/>
      <c r="AQ36" s="88"/>
      <c r="AR36" s="87"/>
    </row>
    <row r="37" spans="1:44" ht="15" customHeight="1" x14ac:dyDescent="0.25">
      <c r="A37" s="86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287" t="s">
        <v>66</v>
      </c>
      <c r="T37" s="287"/>
      <c r="U37" s="287"/>
      <c r="V37" s="287"/>
      <c r="W37" s="287"/>
      <c r="X37" s="287"/>
      <c r="Y37" s="81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287" t="s">
        <v>65</v>
      </c>
      <c r="AM37" s="287"/>
      <c r="AN37" s="287"/>
      <c r="AO37" s="287"/>
      <c r="AP37" s="85"/>
      <c r="AQ37" s="80"/>
      <c r="AR37" s="79"/>
    </row>
    <row r="38" spans="1:44" ht="18" customHeight="1" x14ac:dyDescent="0.25">
      <c r="A38" s="86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302" t="s">
        <v>14</v>
      </c>
      <c r="Q38" s="302"/>
      <c r="R38" s="81" t="s">
        <v>41</v>
      </c>
      <c r="S38" s="84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277" t="s">
        <v>43</v>
      </c>
      <c r="AM38" s="277"/>
      <c r="AN38" s="277"/>
      <c r="AO38" s="277"/>
      <c r="AP38" s="85"/>
      <c r="AQ38" s="83"/>
      <c r="AR38" s="82"/>
    </row>
    <row r="39" spans="1:44" ht="18" customHeight="1" x14ac:dyDescent="0.25">
      <c r="A39" s="307" t="s">
        <v>64</v>
      </c>
      <c r="B39" s="302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 t="s">
        <v>63</v>
      </c>
      <c r="Q39" s="302"/>
      <c r="R39" s="81" t="s">
        <v>41</v>
      </c>
      <c r="S39" s="84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277">
        <f>+C10</f>
        <v>0</v>
      </c>
      <c r="AN39" s="277"/>
      <c r="AO39" s="277"/>
      <c r="AP39" s="277"/>
      <c r="AQ39" s="83"/>
      <c r="AR39" s="82"/>
    </row>
    <row r="40" spans="1:44" ht="24.75" customHeight="1" x14ac:dyDescent="0.25">
      <c r="A40" s="308"/>
      <c r="B40" s="302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 t="s">
        <v>44</v>
      </c>
      <c r="Q40" s="302"/>
      <c r="R40" s="81" t="s">
        <v>41</v>
      </c>
      <c r="S40" s="80" t="s">
        <v>62</v>
      </c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287">
        <f>+C11</f>
        <v>0</v>
      </c>
      <c r="AN40" s="287"/>
      <c r="AO40" s="287"/>
      <c r="AP40" s="287"/>
      <c r="AQ40" s="80"/>
      <c r="AR40" s="79"/>
    </row>
    <row r="41" spans="1:44" ht="23.25" customHeight="1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6"/>
    </row>
    <row r="42" spans="1:44" ht="22.5" customHeight="1" x14ac:dyDescent="0.25">
      <c r="A42" s="75" t="s">
        <v>61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</row>
    <row r="43" spans="1:44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</row>
    <row r="44" spans="1:44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</row>
    <row r="45" spans="1:44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</row>
    <row r="46" spans="1:44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</row>
  </sheetData>
  <mergeCells count="199">
    <mergeCell ref="AM28:AN28"/>
    <mergeCell ref="AM39:AP39"/>
    <mergeCell ref="AM40:AP40"/>
    <mergeCell ref="Z33:AD33"/>
    <mergeCell ref="AF28:AI28"/>
    <mergeCell ref="AF29:AI29"/>
    <mergeCell ref="Y25:AB25"/>
    <mergeCell ref="Y26:AB26"/>
    <mergeCell ref="Y27:AB27"/>
    <mergeCell ref="AO29:AR29"/>
    <mergeCell ref="AO30:AR30"/>
    <mergeCell ref="Y29:AB29"/>
    <mergeCell ref="Y30:AB30"/>
    <mergeCell ref="AL36:AO36"/>
    <mergeCell ref="AM20:AN20"/>
    <mergeCell ref="AO20:AR20"/>
    <mergeCell ref="AO21:AR21"/>
    <mergeCell ref="S16:T19"/>
    <mergeCell ref="U16:X18"/>
    <mergeCell ref="S20:T20"/>
    <mergeCell ref="U20:X20"/>
    <mergeCell ref="U19:X19"/>
    <mergeCell ref="Y19:AB19"/>
    <mergeCell ref="AM19:AN19"/>
    <mergeCell ref="AM21:AN21"/>
    <mergeCell ref="AG14:AL14"/>
    <mergeCell ref="AF20:AI20"/>
    <mergeCell ref="AJ21:AL21"/>
    <mergeCell ref="AJ20:AL20"/>
    <mergeCell ref="AF19:AI19"/>
    <mergeCell ref="K10:AF14"/>
    <mergeCell ref="AC17:AE19"/>
    <mergeCell ref="Y16:AB18"/>
    <mergeCell ref="P20:R20"/>
    <mergeCell ref="Y20:AB20"/>
    <mergeCell ref="S21:T21"/>
    <mergeCell ref="Y21:AB21"/>
    <mergeCell ref="U21:X21"/>
    <mergeCell ref="M19:O19"/>
    <mergeCell ref="AC16:AI16"/>
    <mergeCell ref="K15:R16"/>
    <mergeCell ref="S15:X15"/>
    <mergeCell ref="Y15:AI15"/>
    <mergeCell ref="K17:L19"/>
    <mergeCell ref="M17:O18"/>
    <mergeCell ref="P17:R18"/>
    <mergeCell ref="AF17:AI18"/>
    <mergeCell ref="AJ19:AL19"/>
    <mergeCell ref="I21:J21"/>
    <mergeCell ref="I22:J22"/>
    <mergeCell ref="I23:J23"/>
    <mergeCell ref="I24:J24"/>
    <mergeCell ref="I25:J25"/>
    <mergeCell ref="A21:C21"/>
    <mergeCell ref="A22:C22"/>
    <mergeCell ref="D21:H21"/>
    <mergeCell ref="M28:O28"/>
    <mergeCell ref="K27:L27"/>
    <mergeCell ref="K28:L28"/>
    <mergeCell ref="M27:O27"/>
    <mergeCell ref="K23:L23"/>
    <mergeCell ref="K24:L24"/>
    <mergeCell ref="M22:O22"/>
    <mergeCell ref="Y28:AB28"/>
    <mergeCell ref="A10:B10"/>
    <mergeCell ref="A15:C19"/>
    <mergeCell ref="D15:H19"/>
    <mergeCell ref="I15:J19"/>
    <mergeCell ref="C10:J10"/>
    <mergeCell ref="C11:J11"/>
    <mergeCell ref="F12:J13"/>
    <mergeCell ref="F14:J14"/>
    <mergeCell ref="P21:R21"/>
    <mergeCell ref="A20:C20"/>
    <mergeCell ref="D20:H20"/>
    <mergeCell ref="P19:R19"/>
    <mergeCell ref="I20:J20"/>
    <mergeCell ref="K20:L20"/>
    <mergeCell ref="M20:O20"/>
    <mergeCell ref="A23:C23"/>
    <mergeCell ref="A24:C24"/>
    <mergeCell ref="A26:C26"/>
    <mergeCell ref="D24:H24"/>
    <mergeCell ref="M21:O21"/>
    <mergeCell ref="P27:R27"/>
    <mergeCell ref="D22:H22"/>
    <mergeCell ref="K21:L21"/>
    <mergeCell ref="K29:L29"/>
    <mergeCell ref="U27:X27"/>
    <mergeCell ref="U28:X28"/>
    <mergeCell ref="U29:X29"/>
    <mergeCell ref="P22:R22"/>
    <mergeCell ref="P23:R23"/>
    <mergeCell ref="P24:R24"/>
    <mergeCell ref="P25:R25"/>
    <mergeCell ref="P26:R26"/>
    <mergeCell ref="U25:X25"/>
    <mergeCell ref="S22:T22"/>
    <mergeCell ref="S29:T29"/>
    <mergeCell ref="P29:R29"/>
    <mergeCell ref="U26:X26"/>
    <mergeCell ref="U22:X22"/>
    <mergeCell ref="P28:R28"/>
    <mergeCell ref="A39:O40"/>
    <mergeCell ref="M26:O26"/>
    <mergeCell ref="S25:T25"/>
    <mergeCell ref="S26:T26"/>
    <mergeCell ref="B33:G33"/>
    <mergeCell ref="I33:N33"/>
    <mergeCell ref="S36:X36"/>
    <mergeCell ref="D28:H28"/>
    <mergeCell ref="S37:X37"/>
    <mergeCell ref="A25:C25"/>
    <mergeCell ref="D25:H25"/>
    <mergeCell ref="M25:O25"/>
    <mergeCell ref="K25:L25"/>
    <mergeCell ref="S27:T27"/>
    <mergeCell ref="S28:T28"/>
    <mergeCell ref="P39:Q39"/>
    <mergeCell ref="P30:R30"/>
    <mergeCell ref="P40:Q40"/>
    <mergeCell ref="I26:J26"/>
    <mergeCell ref="I27:J27"/>
    <mergeCell ref="I28:J28"/>
    <mergeCell ref="S30:T30"/>
    <mergeCell ref="U30:X30"/>
    <mergeCell ref="M29:O29"/>
    <mergeCell ref="AJ22:AL22"/>
    <mergeCell ref="P38:Q38"/>
    <mergeCell ref="D26:H26"/>
    <mergeCell ref="D27:H27"/>
    <mergeCell ref="A30:O30"/>
    <mergeCell ref="D29:H29"/>
    <mergeCell ref="A29:C29"/>
    <mergeCell ref="I29:J29"/>
    <mergeCell ref="K26:L26"/>
    <mergeCell ref="A27:C27"/>
    <mergeCell ref="A28:C28"/>
    <mergeCell ref="U23:X23"/>
    <mergeCell ref="U24:X24"/>
    <mergeCell ref="D23:H23"/>
    <mergeCell ref="Y23:AB23"/>
    <mergeCell ref="Y24:AB24"/>
    <mergeCell ref="K22:L22"/>
    <mergeCell ref="M23:O23"/>
    <mergeCell ref="M24:O24"/>
    <mergeCell ref="AF22:AI22"/>
    <mergeCell ref="AF23:AI23"/>
    <mergeCell ref="S23:T23"/>
    <mergeCell ref="S24:T24"/>
    <mergeCell ref="Y22:AB22"/>
    <mergeCell ref="D4:AK4"/>
    <mergeCell ref="D7:AK7"/>
    <mergeCell ref="C2:AK2"/>
    <mergeCell ref="D3:AK3"/>
    <mergeCell ref="D5:AK5"/>
    <mergeCell ref="AL38:AO38"/>
    <mergeCell ref="AG12:AN12"/>
    <mergeCell ref="AO12:AR12"/>
    <mergeCell ref="AG10:AK10"/>
    <mergeCell ref="AG11:AN11"/>
    <mergeCell ref="AM27:AN27"/>
    <mergeCell ref="AM26:AN26"/>
    <mergeCell ref="AO19:AR19"/>
    <mergeCell ref="AO27:AR27"/>
    <mergeCell ref="AO28:AR28"/>
    <mergeCell ref="D6:AK6"/>
    <mergeCell ref="D8:AK8"/>
    <mergeCell ref="AG13:AN13"/>
    <mergeCell ref="AL10:AR10"/>
    <mergeCell ref="AF21:AI21"/>
    <mergeCell ref="AL37:AO37"/>
    <mergeCell ref="AO15:AR18"/>
    <mergeCell ref="AJ15:AL18"/>
    <mergeCell ref="AM15:AN18"/>
    <mergeCell ref="AO22:AR22"/>
    <mergeCell ref="AJ30:AL30"/>
    <mergeCell ref="AJ29:AL29"/>
    <mergeCell ref="AJ28:AL28"/>
    <mergeCell ref="AJ27:AL27"/>
    <mergeCell ref="AJ26:AL26"/>
    <mergeCell ref="AF24:AI24"/>
    <mergeCell ref="AM25:AN25"/>
    <mergeCell ref="AM24:AN24"/>
    <mergeCell ref="AO24:AR24"/>
    <mergeCell ref="AO25:AR25"/>
    <mergeCell ref="AM30:AN30"/>
    <mergeCell ref="AM29:AN29"/>
    <mergeCell ref="AO23:AR23"/>
    <mergeCell ref="AO26:AR26"/>
    <mergeCell ref="AF30:AI30"/>
    <mergeCell ref="AF25:AI25"/>
    <mergeCell ref="AF26:AI26"/>
    <mergeCell ref="AF27:AI27"/>
    <mergeCell ref="AJ25:AL25"/>
    <mergeCell ref="AJ24:AL24"/>
    <mergeCell ref="AM23:AN23"/>
    <mergeCell ref="AM22:AN22"/>
    <mergeCell ref="AJ23:AL23"/>
  </mergeCells>
  <printOptions horizontalCentered="1"/>
  <pageMargins left="0.19685039370078741" right="0" top="0.82677165354330717" bottom="0.82677165354330717" header="0.51181102362204722" footer="0.51181102362204722"/>
  <pageSetup paperSize="9" scale="66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BW37"/>
  <sheetViews>
    <sheetView view="pageBreakPreview" zoomScaleNormal="100" zoomScaleSheetLayoutView="100" workbookViewId="0">
      <selection activeCell="AA17" sqref="AA17:AF17"/>
    </sheetView>
  </sheetViews>
  <sheetFormatPr defaultColWidth="2.7109375" defaultRowHeight="12.75" x14ac:dyDescent="0.25"/>
  <cols>
    <col min="1" max="7" width="2.7109375" style="108" customWidth="1"/>
    <col min="8" max="8" width="2.28515625" style="108" customWidth="1"/>
    <col min="9" max="9" width="2.85546875" style="108" customWidth="1"/>
    <col min="10" max="13" width="2.7109375" style="108" customWidth="1"/>
    <col min="14" max="14" width="3" style="108" customWidth="1"/>
    <col min="15" max="18" width="2.7109375" style="108" customWidth="1"/>
    <col min="19" max="19" width="3.85546875" style="108" customWidth="1"/>
    <col min="20" max="21" width="2.7109375" style="108" customWidth="1"/>
    <col min="22" max="22" width="3.85546875" style="108" customWidth="1"/>
    <col min="23" max="27" width="2.7109375" style="108" customWidth="1"/>
    <col min="28" max="28" width="1.28515625" style="108" customWidth="1"/>
    <col min="29" max="30" width="2.7109375" style="108" customWidth="1"/>
    <col min="31" max="31" width="1.42578125" style="108" customWidth="1"/>
    <col min="32" max="36" width="2.7109375" style="108" customWidth="1"/>
    <col min="37" max="41" width="2.5703125" style="108" customWidth="1"/>
    <col min="42" max="42" width="2" style="108" customWidth="1"/>
    <col min="43" max="45" width="2.7109375" style="108" customWidth="1"/>
    <col min="46" max="55" width="1.42578125" style="108" customWidth="1"/>
    <col min="56" max="56" width="2" style="108" customWidth="1"/>
    <col min="57" max="59" width="2.7109375" style="108" customWidth="1"/>
    <col min="60" max="60" width="5.5703125" style="108" customWidth="1"/>
    <col min="61" max="65" width="2.7109375" style="108"/>
    <col min="66" max="66" width="5.85546875" style="108" customWidth="1"/>
    <col min="67" max="67" width="10.42578125" style="108" customWidth="1"/>
    <col min="68" max="16384" width="2.7109375" style="108"/>
  </cols>
  <sheetData>
    <row r="1" spans="1:75" ht="18" customHeight="1" x14ac:dyDescent="0.25">
      <c r="A1" s="405" t="s">
        <v>14</v>
      </c>
      <c r="B1" s="406"/>
      <c r="C1" s="406"/>
      <c r="D1" s="406"/>
      <c r="E1" s="406"/>
      <c r="F1" s="406"/>
      <c r="G1" s="406"/>
      <c r="H1" s="406"/>
      <c r="I1" s="406"/>
      <c r="J1" s="407"/>
      <c r="K1" s="378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80"/>
      <c r="W1" s="422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/>
      <c r="AY1" s="423"/>
      <c r="AZ1" s="423"/>
      <c r="BA1" s="423"/>
      <c r="BB1" s="423"/>
      <c r="BC1" s="423"/>
      <c r="BD1" s="423"/>
      <c r="BE1" s="423"/>
      <c r="BF1" s="423"/>
      <c r="BG1" s="423"/>
      <c r="BH1" s="423"/>
    </row>
    <row r="2" spans="1:75" ht="18" customHeight="1" x14ac:dyDescent="0.25">
      <c r="A2" s="405" t="s">
        <v>15</v>
      </c>
      <c r="B2" s="406"/>
      <c r="C2" s="406"/>
      <c r="D2" s="406"/>
      <c r="E2" s="406"/>
      <c r="F2" s="406"/>
      <c r="G2" s="406"/>
      <c r="H2" s="406"/>
      <c r="I2" s="406"/>
      <c r="J2" s="407"/>
      <c r="K2" s="378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80"/>
      <c r="W2" s="422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3"/>
      <c r="BG2" s="423"/>
      <c r="BH2" s="423"/>
    </row>
    <row r="3" spans="1:75" ht="18" customHeight="1" x14ac:dyDescent="0.25">
      <c r="A3" s="405" t="s">
        <v>16</v>
      </c>
      <c r="B3" s="406"/>
      <c r="C3" s="406"/>
      <c r="D3" s="406"/>
      <c r="E3" s="406"/>
      <c r="F3" s="406"/>
      <c r="G3" s="406"/>
      <c r="H3" s="406"/>
      <c r="I3" s="406"/>
      <c r="J3" s="407"/>
      <c r="K3" s="378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80"/>
      <c r="W3" s="422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23"/>
      <c r="BD3" s="423"/>
      <c r="BE3" s="423"/>
      <c r="BF3" s="423"/>
      <c r="BG3" s="423"/>
      <c r="BH3" s="423"/>
    </row>
    <row r="4" spans="1:75" ht="18" customHeight="1" x14ac:dyDescent="0.25">
      <c r="A4" s="405" t="s">
        <v>17</v>
      </c>
      <c r="B4" s="406"/>
      <c r="C4" s="406"/>
      <c r="D4" s="406"/>
      <c r="E4" s="406"/>
      <c r="F4" s="406"/>
      <c r="G4" s="406"/>
      <c r="H4" s="406"/>
      <c r="I4" s="406"/>
      <c r="J4" s="407"/>
      <c r="K4" s="378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80"/>
      <c r="W4" s="408" t="s">
        <v>118</v>
      </c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127"/>
    </row>
    <row r="5" spans="1:75" ht="18" customHeight="1" thickBot="1" x14ac:dyDescent="0.3">
      <c r="A5" s="405" t="s">
        <v>19</v>
      </c>
      <c r="B5" s="406"/>
      <c r="C5" s="406"/>
      <c r="D5" s="406"/>
      <c r="E5" s="406"/>
      <c r="F5" s="406"/>
      <c r="G5" s="406"/>
      <c r="H5" s="406"/>
      <c r="I5" s="406"/>
      <c r="J5" s="407"/>
      <c r="K5" s="410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2"/>
      <c r="W5" s="381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2"/>
      <c r="AV5" s="382"/>
      <c r="AW5" s="382"/>
      <c r="AX5" s="382"/>
      <c r="AY5" s="382"/>
      <c r="AZ5" s="382"/>
      <c r="BA5" s="382"/>
      <c r="BB5" s="382"/>
      <c r="BC5" s="382"/>
      <c r="BD5" s="382"/>
      <c r="BE5" s="382"/>
      <c r="BF5" s="382"/>
      <c r="BG5" s="382"/>
      <c r="BH5" s="382"/>
      <c r="BI5" s="127"/>
    </row>
    <row r="6" spans="1:75" ht="18" customHeight="1" x14ac:dyDescent="0.25">
      <c r="A6" s="405" t="s">
        <v>117</v>
      </c>
      <c r="B6" s="406"/>
      <c r="C6" s="406"/>
      <c r="D6" s="406"/>
      <c r="E6" s="406"/>
      <c r="F6" s="406"/>
      <c r="G6" s="406"/>
      <c r="H6" s="406"/>
      <c r="I6" s="406"/>
      <c r="J6" s="407"/>
      <c r="K6" s="378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80"/>
      <c r="W6" s="381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5" t="s">
        <v>21</v>
      </c>
      <c r="AS6" s="385"/>
      <c r="AT6" s="385"/>
      <c r="AU6" s="385"/>
      <c r="AV6" s="385"/>
      <c r="AW6" s="404"/>
      <c r="AX6" s="404"/>
      <c r="AY6" s="404"/>
      <c r="AZ6" s="404"/>
      <c r="BA6" s="404"/>
      <c r="BB6" s="404"/>
      <c r="BC6" s="404"/>
      <c r="BD6" s="404"/>
      <c r="BE6" s="404"/>
      <c r="BF6" s="404"/>
      <c r="BG6" s="404"/>
      <c r="BH6" s="404"/>
      <c r="BI6" s="127"/>
      <c r="BK6" s="413" t="s">
        <v>116</v>
      </c>
      <c r="BL6" s="414"/>
      <c r="BM6" s="414"/>
      <c r="BN6" s="414"/>
      <c r="BO6" s="414"/>
      <c r="BP6" s="414"/>
      <c r="BQ6" s="414"/>
      <c r="BR6" s="414"/>
      <c r="BS6" s="414"/>
      <c r="BT6" s="414"/>
      <c r="BU6" s="414"/>
      <c r="BV6" s="414"/>
      <c r="BW6" s="415"/>
    </row>
    <row r="7" spans="1:75" ht="18" customHeight="1" x14ac:dyDescent="0.25">
      <c r="A7" s="389" t="s">
        <v>22</v>
      </c>
      <c r="B7" s="390"/>
      <c r="C7" s="390"/>
      <c r="D7" s="390"/>
      <c r="E7" s="390"/>
      <c r="F7" s="390"/>
      <c r="G7" s="390"/>
      <c r="H7" s="390"/>
      <c r="I7" s="390"/>
      <c r="J7" s="391"/>
      <c r="K7" s="378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80"/>
      <c r="W7" s="381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5" t="s">
        <v>23</v>
      </c>
      <c r="AS7" s="385"/>
      <c r="AT7" s="385"/>
      <c r="AU7" s="385"/>
      <c r="AV7" s="385"/>
      <c r="AW7" s="404"/>
      <c r="AX7" s="404"/>
      <c r="AY7" s="404"/>
      <c r="AZ7" s="404"/>
      <c r="BA7" s="404"/>
      <c r="BB7" s="404"/>
      <c r="BC7" s="404"/>
      <c r="BD7" s="404"/>
      <c r="BE7" s="404"/>
      <c r="BF7" s="404"/>
      <c r="BG7" s="404"/>
      <c r="BH7" s="404"/>
      <c r="BI7" s="127"/>
      <c r="BK7" s="416"/>
      <c r="BL7" s="417"/>
      <c r="BM7" s="417"/>
      <c r="BN7" s="417"/>
      <c r="BO7" s="417"/>
      <c r="BP7" s="417"/>
      <c r="BQ7" s="417"/>
      <c r="BR7" s="417"/>
      <c r="BS7" s="417"/>
      <c r="BT7" s="417"/>
      <c r="BU7" s="417"/>
      <c r="BV7" s="417"/>
      <c r="BW7" s="418"/>
    </row>
    <row r="8" spans="1:75" ht="18" customHeight="1" x14ac:dyDescent="0.25">
      <c r="A8" s="386" t="s">
        <v>115</v>
      </c>
      <c r="B8" s="387"/>
      <c r="C8" s="387"/>
      <c r="D8" s="387"/>
      <c r="E8" s="387"/>
      <c r="F8" s="387"/>
      <c r="G8" s="387"/>
      <c r="H8" s="387"/>
      <c r="I8" s="387"/>
      <c r="J8" s="388"/>
      <c r="K8" s="424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6"/>
      <c r="W8" s="383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427"/>
      <c r="AS8" s="427"/>
      <c r="AT8" s="427"/>
      <c r="AU8" s="427"/>
      <c r="AV8" s="427"/>
      <c r="AW8" s="427"/>
      <c r="AX8" s="427"/>
      <c r="AY8" s="427"/>
      <c r="AZ8" s="427"/>
      <c r="BA8" s="427"/>
      <c r="BB8" s="427"/>
      <c r="BC8" s="427"/>
      <c r="BD8" s="427"/>
      <c r="BE8" s="427"/>
      <c r="BF8" s="427"/>
      <c r="BG8" s="427"/>
      <c r="BH8" s="427"/>
      <c r="BI8" s="127"/>
      <c r="BK8" s="416"/>
      <c r="BL8" s="417"/>
      <c r="BM8" s="417"/>
      <c r="BN8" s="417"/>
      <c r="BO8" s="417"/>
      <c r="BP8" s="417"/>
      <c r="BQ8" s="417"/>
      <c r="BR8" s="417"/>
      <c r="BS8" s="417"/>
      <c r="BT8" s="417"/>
      <c r="BU8" s="417"/>
      <c r="BV8" s="417"/>
      <c r="BW8" s="418"/>
    </row>
    <row r="9" spans="1:75" ht="15" customHeight="1" x14ac:dyDescent="0.25">
      <c r="A9" s="392" t="s">
        <v>24</v>
      </c>
      <c r="B9" s="392"/>
      <c r="C9" s="392"/>
      <c r="D9" s="392"/>
      <c r="E9" s="392"/>
      <c r="F9" s="392"/>
      <c r="G9" s="392"/>
      <c r="H9" s="392"/>
      <c r="I9" s="392" t="s">
        <v>25</v>
      </c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428" t="s">
        <v>26</v>
      </c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  <c r="AG9" s="394" t="s">
        <v>114</v>
      </c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 t="s">
        <v>113</v>
      </c>
      <c r="AU9" s="394"/>
      <c r="AV9" s="394"/>
      <c r="AW9" s="394"/>
      <c r="AX9" s="394"/>
      <c r="AY9" s="394"/>
      <c r="AZ9" s="394"/>
      <c r="BA9" s="394"/>
      <c r="BB9" s="394"/>
      <c r="BC9" s="392" t="s">
        <v>112</v>
      </c>
      <c r="BD9" s="392"/>
      <c r="BE9" s="392"/>
      <c r="BF9" s="392"/>
      <c r="BG9" s="392"/>
      <c r="BH9" s="392"/>
      <c r="BK9" s="416"/>
      <c r="BL9" s="417"/>
      <c r="BM9" s="417"/>
      <c r="BN9" s="417"/>
      <c r="BO9" s="417"/>
      <c r="BP9" s="417"/>
      <c r="BQ9" s="417"/>
      <c r="BR9" s="417"/>
      <c r="BS9" s="417"/>
      <c r="BT9" s="417"/>
      <c r="BU9" s="417"/>
      <c r="BV9" s="417"/>
      <c r="BW9" s="418"/>
    </row>
    <row r="10" spans="1:75" ht="12.95" customHeight="1" x14ac:dyDescent="0.25">
      <c r="A10" s="392"/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3" t="s">
        <v>111</v>
      </c>
      <c r="U10" s="393"/>
      <c r="V10" s="393"/>
      <c r="W10" s="393"/>
      <c r="X10" s="393"/>
      <c r="Y10" s="393"/>
      <c r="Z10" s="393"/>
      <c r="AA10" s="394" t="s">
        <v>31</v>
      </c>
      <c r="AB10" s="394"/>
      <c r="AC10" s="394"/>
      <c r="AD10" s="394"/>
      <c r="AE10" s="394"/>
      <c r="AF10" s="394"/>
      <c r="AG10" s="394" t="s">
        <v>110</v>
      </c>
      <c r="AH10" s="394"/>
      <c r="AI10" s="394"/>
      <c r="AJ10" s="394"/>
      <c r="AK10" s="395" t="s">
        <v>109</v>
      </c>
      <c r="AL10" s="396"/>
      <c r="AM10" s="396"/>
      <c r="AN10" s="396"/>
      <c r="AO10" s="397"/>
      <c r="AP10" s="394" t="s">
        <v>31</v>
      </c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2"/>
      <c r="BD10" s="392"/>
      <c r="BE10" s="392"/>
      <c r="BF10" s="392"/>
      <c r="BG10" s="392"/>
      <c r="BH10" s="392"/>
      <c r="BK10" s="416"/>
      <c r="BL10" s="417"/>
      <c r="BM10" s="417"/>
      <c r="BN10" s="417"/>
      <c r="BO10" s="417"/>
      <c r="BP10" s="417"/>
      <c r="BQ10" s="417"/>
      <c r="BR10" s="417"/>
      <c r="BS10" s="417"/>
      <c r="BT10" s="417"/>
      <c r="BU10" s="417"/>
      <c r="BV10" s="417"/>
      <c r="BW10" s="418"/>
    </row>
    <row r="11" spans="1:75" ht="12.95" customHeight="1" x14ac:dyDescent="0.25">
      <c r="A11" s="392"/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3"/>
      <c r="U11" s="393"/>
      <c r="V11" s="393"/>
      <c r="W11" s="393"/>
      <c r="X11" s="393"/>
      <c r="Y11" s="393"/>
      <c r="Z11" s="393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8"/>
      <c r="AL11" s="399"/>
      <c r="AM11" s="399"/>
      <c r="AN11" s="399"/>
      <c r="AO11" s="400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2" t="s">
        <v>106</v>
      </c>
      <c r="BD11" s="392"/>
      <c r="BE11" s="392"/>
      <c r="BF11" s="392"/>
      <c r="BG11" s="392" t="s">
        <v>105</v>
      </c>
      <c r="BH11" s="392"/>
      <c r="BK11" s="416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7"/>
      <c r="BW11" s="418"/>
    </row>
    <row r="12" spans="1:75" ht="12.95" customHeight="1" x14ac:dyDescent="0.25">
      <c r="A12" s="392"/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 t="s">
        <v>29</v>
      </c>
      <c r="U12" s="392"/>
      <c r="V12" s="392"/>
      <c r="W12" s="429" t="s">
        <v>30</v>
      </c>
      <c r="X12" s="429"/>
      <c r="Y12" s="429"/>
      <c r="Z12" s="429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8"/>
      <c r="AL12" s="399"/>
      <c r="AM12" s="399"/>
      <c r="AN12" s="399"/>
      <c r="AO12" s="400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2"/>
      <c r="BD12" s="392"/>
      <c r="BE12" s="392"/>
      <c r="BF12" s="392"/>
      <c r="BG12" s="392"/>
      <c r="BH12" s="392"/>
      <c r="BK12" s="416"/>
      <c r="BL12" s="417"/>
      <c r="BM12" s="417"/>
      <c r="BN12" s="417"/>
      <c r="BO12" s="417"/>
      <c r="BP12" s="417"/>
      <c r="BQ12" s="417"/>
      <c r="BR12" s="417"/>
      <c r="BS12" s="417"/>
      <c r="BT12" s="417"/>
      <c r="BU12" s="417"/>
      <c r="BV12" s="417"/>
      <c r="BW12" s="418"/>
    </row>
    <row r="13" spans="1:75" ht="12.95" customHeight="1" x14ac:dyDescent="0.25">
      <c r="A13" s="392"/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429"/>
      <c r="X13" s="429"/>
      <c r="Y13" s="429"/>
      <c r="Z13" s="429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401"/>
      <c r="AL13" s="402"/>
      <c r="AM13" s="402"/>
      <c r="AN13" s="402"/>
      <c r="AO13" s="403"/>
      <c r="AP13" s="394"/>
      <c r="AQ13" s="394"/>
      <c r="AR13" s="394"/>
      <c r="AS13" s="394"/>
      <c r="AT13" s="394"/>
      <c r="AU13" s="394"/>
      <c r="AV13" s="394"/>
      <c r="AW13" s="394"/>
      <c r="AX13" s="394"/>
      <c r="AY13" s="394"/>
      <c r="AZ13" s="394"/>
      <c r="BA13" s="394"/>
      <c r="BB13" s="394"/>
      <c r="BC13" s="392"/>
      <c r="BD13" s="392"/>
      <c r="BE13" s="392"/>
      <c r="BF13" s="392"/>
      <c r="BG13" s="392"/>
      <c r="BH13" s="392"/>
      <c r="BK13" s="416"/>
      <c r="BL13" s="417"/>
      <c r="BM13" s="417"/>
      <c r="BN13" s="417"/>
      <c r="BO13" s="417"/>
      <c r="BP13" s="417"/>
      <c r="BQ13" s="417"/>
      <c r="BR13" s="417"/>
      <c r="BS13" s="417"/>
      <c r="BT13" s="417"/>
      <c r="BU13" s="417"/>
      <c r="BV13" s="417"/>
      <c r="BW13" s="418"/>
    </row>
    <row r="14" spans="1:75" ht="18" customHeight="1" x14ac:dyDescent="0.25">
      <c r="A14" s="370"/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1"/>
      <c r="U14" s="371"/>
      <c r="V14" s="371"/>
      <c r="W14" s="372"/>
      <c r="X14" s="373"/>
      <c r="Y14" s="373"/>
      <c r="Z14" s="374"/>
      <c r="AA14" s="361">
        <f t="shared" ref="AA14:AA25" si="0">T14*W14</f>
        <v>0</v>
      </c>
      <c r="AB14" s="361"/>
      <c r="AC14" s="361"/>
      <c r="AD14" s="361"/>
      <c r="AE14" s="361"/>
      <c r="AF14" s="361"/>
      <c r="AG14" s="359"/>
      <c r="AH14" s="359"/>
      <c r="AI14" s="359"/>
      <c r="AJ14" s="359"/>
      <c r="AK14" s="359"/>
      <c r="AL14" s="360"/>
      <c r="AM14" s="360"/>
      <c r="AN14" s="360"/>
      <c r="AO14" s="360"/>
      <c r="AP14" s="368"/>
      <c r="AQ14" s="368"/>
      <c r="AR14" s="368"/>
      <c r="AS14" s="368"/>
      <c r="AT14" s="375">
        <f t="shared" ref="AT14:AT25" si="1">AA14+AP14</f>
        <v>0</v>
      </c>
      <c r="AU14" s="376"/>
      <c r="AV14" s="376"/>
      <c r="AW14" s="376"/>
      <c r="AX14" s="376"/>
      <c r="AY14" s="376"/>
      <c r="AZ14" s="376"/>
      <c r="BA14" s="376"/>
      <c r="BB14" s="377"/>
      <c r="BC14" s="359" t="s">
        <v>42</v>
      </c>
      <c r="BD14" s="359"/>
      <c r="BE14" s="359"/>
      <c r="BF14" s="359"/>
      <c r="BG14" s="359"/>
      <c r="BH14" s="359"/>
      <c r="BK14" s="416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7"/>
      <c r="BW14" s="418"/>
    </row>
    <row r="15" spans="1:75" ht="18" customHeight="1" x14ac:dyDescent="0.25">
      <c r="A15" s="370"/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1"/>
      <c r="U15" s="371"/>
      <c r="V15" s="371"/>
      <c r="W15" s="372"/>
      <c r="X15" s="373"/>
      <c r="Y15" s="373"/>
      <c r="Z15" s="374"/>
      <c r="AA15" s="361">
        <f t="shared" si="0"/>
        <v>0</v>
      </c>
      <c r="AB15" s="361"/>
      <c r="AC15" s="361"/>
      <c r="AD15" s="361"/>
      <c r="AE15" s="361"/>
      <c r="AF15" s="361"/>
      <c r="AG15" s="359"/>
      <c r="AH15" s="359"/>
      <c r="AI15" s="359"/>
      <c r="AJ15" s="359"/>
      <c r="AK15" s="359"/>
      <c r="AL15" s="360"/>
      <c r="AM15" s="360"/>
      <c r="AN15" s="360"/>
      <c r="AO15" s="360"/>
      <c r="AP15" s="368"/>
      <c r="AQ15" s="368"/>
      <c r="AR15" s="368"/>
      <c r="AS15" s="368"/>
      <c r="AT15" s="361">
        <f t="shared" si="1"/>
        <v>0</v>
      </c>
      <c r="AU15" s="361"/>
      <c r="AV15" s="361"/>
      <c r="AW15" s="361"/>
      <c r="AX15" s="361"/>
      <c r="AY15" s="361"/>
      <c r="AZ15" s="361"/>
      <c r="BA15" s="361"/>
      <c r="BB15" s="361"/>
      <c r="BC15" s="359" t="s">
        <v>42</v>
      </c>
      <c r="BD15" s="359"/>
      <c r="BE15" s="359"/>
      <c r="BF15" s="359"/>
      <c r="BG15" s="359"/>
      <c r="BH15" s="359"/>
      <c r="BK15" s="416"/>
      <c r="BL15" s="417"/>
      <c r="BM15" s="417"/>
      <c r="BN15" s="417"/>
      <c r="BO15" s="417"/>
      <c r="BP15" s="417"/>
      <c r="BQ15" s="417"/>
      <c r="BR15" s="417"/>
      <c r="BS15" s="417"/>
      <c r="BT15" s="417"/>
      <c r="BU15" s="417"/>
      <c r="BV15" s="417"/>
      <c r="BW15" s="418"/>
    </row>
    <row r="16" spans="1:75" ht="18" customHeight="1" x14ac:dyDescent="0.25">
      <c r="A16" s="370"/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1"/>
      <c r="U16" s="371"/>
      <c r="V16" s="371"/>
      <c r="W16" s="372"/>
      <c r="X16" s="373"/>
      <c r="Y16" s="373"/>
      <c r="Z16" s="374"/>
      <c r="AA16" s="361">
        <f t="shared" si="0"/>
        <v>0</v>
      </c>
      <c r="AB16" s="361"/>
      <c r="AC16" s="361"/>
      <c r="AD16" s="361"/>
      <c r="AE16" s="361"/>
      <c r="AF16" s="361"/>
      <c r="AG16" s="359"/>
      <c r="AH16" s="359"/>
      <c r="AI16" s="359"/>
      <c r="AJ16" s="359"/>
      <c r="AK16" s="359"/>
      <c r="AL16" s="360"/>
      <c r="AM16" s="360"/>
      <c r="AN16" s="360"/>
      <c r="AO16" s="360"/>
      <c r="AP16" s="368"/>
      <c r="AQ16" s="368"/>
      <c r="AR16" s="368"/>
      <c r="AS16" s="368"/>
      <c r="AT16" s="361">
        <f t="shared" si="1"/>
        <v>0</v>
      </c>
      <c r="AU16" s="361"/>
      <c r="AV16" s="361"/>
      <c r="AW16" s="361"/>
      <c r="AX16" s="361"/>
      <c r="AY16" s="361"/>
      <c r="AZ16" s="361"/>
      <c r="BA16" s="361"/>
      <c r="BB16" s="361"/>
      <c r="BC16" s="359" t="s">
        <v>42</v>
      </c>
      <c r="BD16" s="359"/>
      <c r="BE16" s="359"/>
      <c r="BF16" s="359"/>
      <c r="BG16" s="359"/>
      <c r="BH16" s="359"/>
      <c r="BK16" s="416"/>
      <c r="BL16" s="417"/>
      <c r="BM16" s="417"/>
      <c r="BN16" s="417"/>
      <c r="BO16" s="417"/>
      <c r="BP16" s="417"/>
      <c r="BQ16" s="417"/>
      <c r="BR16" s="417"/>
      <c r="BS16" s="417"/>
      <c r="BT16" s="417"/>
      <c r="BU16" s="417"/>
      <c r="BV16" s="417"/>
      <c r="BW16" s="418"/>
    </row>
    <row r="17" spans="1:75" ht="18" customHeight="1" x14ac:dyDescent="0.25">
      <c r="A17" s="370"/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1"/>
      <c r="U17" s="371"/>
      <c r="V17" s="371"/>
      <c r="W17" s="372"/>
      <c r="X17" s="373"/>
      <c r="Y17" s="373"/>
      <c r="Z17" s="374"/>
      <c r="AA17" s="361">
        <f t="shared" si="0"/>
        <v>0</v>
      </c>
      <c r="AB17" s="361"/>
      <c r="AC17" s="361"/>
      <c r="AD17" s="361"/>
      <c r="AE17" s="361"/>
      <c r="AF17" s="361"/>
      <c r="AG17" s="359"/>
      <c r="AH17" s="359"/>
      <c r="AI17" s="359"/>
      <c r="AJ17" s="359"/>
      <c r="AK17" s="359"/>
      <c r="AL17" s="360"/>
      <c r="AM17" s="360"/>
      <c r="AN17" s="360"/>
      <c r="AO17" s="360"/>
      <c r="AP17" s="368"/>
      <c r="AQ17" s="368"/>
      <c r="AR17" s="368"/>
      <c r="AS17" s="368"/>
      <c r="AT17" s="361">
        <f t="shared" si="1"/>
        <v>0</v>
      </c>
      <c r="AU17" s="361"/>
      <c r="AV17" s="361"/>
      <c r="AW17" s="361"/>
      <c r="AX17" s="361"/>
      <c r="AY17" s="361"/>
      <c r="AZ17" s="361"/>
      <c r="BA17" s="361"/>
      <c r="BB17" s="361"/>
      <c r="BC17" s="359" t="s">
        <v>42</v>
      </c>
      <c r="BD17" s="359"/>
      <c r="BE17" s="359"/>
      <c r="BF17" s="359"/>
      <c r="BG17" s="359"/>
      <c r="BH17" s="359"/>
      <c r="BK17" s="416"/>
      <c r="BL17" s="417"/>
      <c r="BM17" s="417"/>
      <c r="BN17" s="417"/>
      <c r="BO17" s="417"/>
      <c r="BP17" s="417"/>
      <c r="BQ17" s="417"/>
      <c r="BR17" s="417"/>
      <c r="BS17" s="417"/>
      <c r="BT17" s="417"/>
      <c r="BU17" s="417"/>
      <c r="BV17" s="417"/>
      <c r="BW17" s="418"/>
    </row>
    <row r="18" spans="1:75" ht="18" customHeight="1" x14ac:dyDescent="0.25">
      <c r="A18" s="370"/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1"/>
      <c r="U18" s="371"/>
      <c r="V18" s="371"/>
      <c r="W18" s="372"/>
      <c r="X18" s="373"/>
      <c r="Y18" s="373"/>
      <c r="Z18" s="374"/>
      <c r="AA18" s="361">
        <f t="shared" si="0"/>
        <v>0</v>
      </c>
      <c r="AB18" s="361"/>
      <c r="AC18" s="361"/>
      <c r="AD18" s="361"/>
      <c r="AE18" s="361"/>
      <c r="AF18" s="361"/>
      <c r="AG18" s="359"/>
      <c r="AH18" s="359"/>
      <c r="AI18" s="359"/>
      <c r="AJ18" s="359"/>
      <c r="AK18" s="359"/>
      <c r="AL18" s="360"/>
      <c r="AM18" s="360"/>
      <c r="AN18" s="360"/>
      <c r="AO18" s="360"/>
      <c r="AP18" s="368"/>
      <c r="AQ18" s="368"/>
      <c r="AR18" s="368"/>
      <c r="AS18" s="368"/>
      <c r="AT18" s="361">
        <f t="shared" si="1"/>
        <v>0</v>
      </c>
      <c r="AU18" s="361"/>
      <c r="AV18" s="361"/>
      <c r="AW18" s="361"/>
      <c r="AX18" s="361"/>
      <c r="AY18" s="361"/>
      <c r="AZ18" s="361"/>
      <c r="BA18" s="361"/>
      <c r="BB18" s="361"/>
      <c r="BC18" s="359" t="s">
        <v>42</v>
      </c>
      <c r="BD18" s="359"/>
      <c r="BE18" s="359"/>
      <c r="BF18" s="359"/>
      <c r="BG18" s="359"/>
      <c r="BH18" s="359"/>
      <c r="BK18" s="416"/>
      <c r="BL18" s="417"/>
      <c r="BM18" s="417"/>
      <c r="BN18" s="417"/>
      <c r="BO18" s="417"/>
      <c r="BP18" s="417"/>
      <c r="BQ18" s="417"/>
      <c r="BR18" s="417"/>
      <c r="BS18" s="417"/>
      <c r="BT18" s="417"/>
      <c r="BU18" s="417"/>
      <c r="BV18" s="417"/>
      <c r="BW18" s="418"/>
    </row>
    <row r="19" spans="1:75" ht="18" customHeight="1" x14ac:dyDescent="0.25">
      <c r="A19" s="370"/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1"/>
      <c r="U19" s="371"/>
      <c r="V19" s="371"/>
      <c r="W19" s="372"/>
      <c r="X19" s="373"/>
      <c r="Y19" s="373"/>
      <c r="Z19" s="374"/>
      <c r="AA19" s="361">
        <f t="shared" si="0"/>
        <v>0</v>
      </c>
      <c r="AB19" s="361"/>
      <c r="AC19" s="361"/>
      <c r="AD19" s="361"/>
      <c r="AE19" s="361"/>
      <c r="AF19" s="361"/>
      <c r="AG19" s="359"/>
      <c r="AH19" s="359"/>
      <c r="AI19" s="359"/>
      <c r="AJ19" s="359"/>
      <c r="AK19" s="359"/>
      <c r="AL19" s="360"/>
      <c r="AM19" s="360"/>
      <c r="AN19" s="360"/>
      <c r="AO19" s="360"/>
      <c r="AP19" s="368"/>
      <c r="AQ19" s="368"/>
      <c r="AR19" s="368"/>
      <c r="AS19" s="368"/>
      <c r="AT19" s="361">
        <f t="shared" si="1"/>
        <v>0</v>
      </c>
      <c r="AU19" s="361"/>
      <c r="AV19" s="361"/>
      <c r="AW19" s="361"/>
      <c r="AX19" s="361"/>
      <c r="AY19" s="361"/>
      <c r="AZ19" s="361"/>
      <c r="BA19" s="361"/>
      <c r="BB19" s="361"/>
      <c r="BC19" s="359" t="s">
        <v>42</v>
      </c>
      <c r="BD19" s="359"/>
      <c r="BE19" s="359"/>
      <c r="BF19" s="359"/>
      <c r="BG19" s="359"/>
      <c r="BH19" s="359"/>
      <c r="BK19" s="416"/>
      <c r="BL19" s="417"/>
      <c r="BM19" s="417"/>
      <c r="BN19" s="417"/>
      <c r="BO19" s="417"/>
      <c r="BP19" s="417"/>
      <c r="BQ19" s="417"/>
      <c r="BR19" s="417"/>
      <c r="BS19" s="417"/>
      <c r="BT19" s="417"/>
      <c r="BU19" s="417"/>
      <c r="BV19" s="417"/>
      <c r="BW19" s="418"/>
    </row>
    <row r="20" spans="1:75" ht="18" customHeight="1" x14ac:dyDescent="0.25">
      <c r="A20" s="370"/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1"/>
      <c r="U20" s="371"/>
      <c r="V20" s="371"/>
      <c r="W20" s="372"/>
      <c r="X20" s="373"/>
      <c r="Y20" s="373"/>
      <c r="Z20" s="374"/>
      <c r="AA20" s="361">
        <f t="shared" si="0"/>
        <v>0</v>
      </c>
      <c r="AB20" s="361"/>
      <c r="AC20" s="361"/>
      <c r="AD20" s="361"/>
      <c r="AE20" s="361"/>
      <c r="AF20" s="361"/>
      <c r="AG20" s="359"/>
      <c r="AH20" s="359"/>
      <c r="AI20" s="359"/>
      <c r="AJ20" s="359"/>
      <c r="AK20" s="359"/>
      <c r="AL20" s="360"/>
      <c r="AM20" s="360"/>
      <c r="AN20" s="360"/>
      <c r="AO20" s="360"/>
      <c r="AP20" s="368"/>
      <c r="AQ20" s="368"/>
      <c r="AR20" s="368"/>
      <c r="AS20" s="368"/>
      <c r="AT20" s="361">
        <f t="shared" si="1"/>
        <v>0</v>
      </c>
      <c r="AU20" s="361"/>
      <c r="AV20" s="361"/>
      <c r="AW20" s="361"/>
      <c r="AX20" s="361"/>
      <c r="AY20" s="361"/>
      <c r="AZ20" s="361"/>
      <c r="BA20" s="361"/>
      <c r="BB20" s="361"/>
      <c r="BC20" s="359" t="s">
        <v>42</v>
      </c>
      <c r="BD20" s="359"/>
      <c r="BE20" s="359"/>
      <c r="BF20" s="359"/>
      <c r="BG20" s="359"/>
      <c r="BH20" s="359"/>
      <c r="BK20" s="416"/>
      <c r="BL20" s="417"/>
      <c r="BM20" s="417"/>
      <c r="BN20" s="417"/>
      <c r="BO20" s="417"/>
      <c r="BP20" s="417"/>
      <c r="BQ20" s="417"/>
      <c r="BR20" s="417"/>
      <c r="BS20" s="417"/>
      <c r="BT20" s="417"/>
      <c r="BU20" s="417"/>
      <c r="BV20" s="417"/>
      <c r="BW20" s="418"/>
    </row>
    <row r="21" spans="1:75" ht="18" customHeight="1" x14ac:dyDescent="0.25">
      <c r="A21" s="370"/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1"/>
      <c r="U21" s="371"/>
      <c r="V21" s="371"/>
      <c r="W21" s="372"/>
      <c r="X21" s="373"/>
      <c r="Y21" s="373"/>
      <c r="Z21" s="374"/>
      <c r="AA21" s="361">
        <f t="shared" si="0"/>
        <v>0</v>
      </c>
      <c r="AB21" s="361"/>
      <c r="AC21" s="361"/>
      <c r="AD21" s="361"/>
      <c r="AE21" s="361"/>
      <c r="AF21" s="361"/>
      <c r="AG21" s="359"/>
      <c r="AH21" s="359"/>
      <c r="AI21" s="359"/>
      <c r="AJ21" s="359"/>
      <c r="AK21" s="359"/>
      <c r="AL21" s="360"/>
      <c r="AM21" s="360"/>
      <c r="AN21" s="360"/>
      <c r="AO21" s="360"/>
      <c r="AP21" s="368"/>
      <c r="AQ21" s="368"/>
      <c r="AR21" s="368"/>
      <c r="AS21" s="368"/>
      <c r="AT21" s="361">
        <f t="shared" si="1"/>
        <v>0</v>
      </c>
      <c r="AU21" s="361"/>
      <c r="AV21" s="361"/>
      <c r="AW21" s="361"/>
      <c r="AX21" s="361"/>
      <c r="AY21" s="361"/>
      <c r="AZ21" s="361"/>
      <c r="BA21" s="361"/>
      <c r="BB21" s="361"/>
      <c r="BC21" s="359" t="s">
        <v>42</v>
      </c>
      <c r="BD21" s="359"/>
      <c r="BE21" s="359"/>
      <c r="BF21" s="359"/>
      <c r="BG21" s="359"/>
      <c r="BH21" s="359"/>
      <c r="BK21" s="416"/>
      <c r="BL21" s="417"/>
      <c r="BM21" s="417"/>
      <c r="BN21" s="417"/>
      <c r="BO21" s="417"/>
      <c r="BP21" s="417"/>
      <c r="BQ21" s="417"/>
      <c r="BR21" s="417"/>
      <c r="BS21" s="417"/>
      <c r="BT21" s="417"/>
      <c r="BU21" s="417"/>
      <c r="BV21" s="417"/>
      <c r="BW21" s="418"/>
    </row>
    <row r="22" spans="1:75" ht="18" customHeight="1" thickBot="1" x14ac:dyDescent="0.3">
      <c r="A22" s="370"/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1"/>
      <c r="U22" s="371"/>
      <c r="V22" s="371"/>
      <c r="W22" s="372"/>
      <c r="X22" s="373"/>
      <c r="Y22" s="373"/>
      <c r="Z22" s="374"/>
      <c r="AA22" s="361">
        <f t="shared" si="0"/>
        <v>0</v>
      </c>
      <c r="AB22" s="361"/>
      <c r="AC22" s="361"/>
      <c r="AD22" s="361"/>
      <c r="AE22" s="361"/>
      <c r="AF22" s="361"/>
      <c r="AG22" s="359"/>
      <c r="AH22" s="359"/>
      <c r="AI22" s="359"/>
      <c r="AJ22" s="359"/>
      <c r="AK22" s="359"/>
      <c r="AL22" s="360"/>
      <c r="AM22" s="360"/>
      <c r="AN22" s="360"/>
      <c r="AO22" s="360"/>
      <c r="AP22" s="368"/>
      <c r="AQ22" s="368"/>
      <c r="AR22" s="368"/>
      <c r="AS22" s="368"/>
      <c r="AT22" s="361">
        <f t="shared" si="1"/>
        <v>0</v>
      </c>
      <c r="AU22" s="361"/>
      <c r="AV22" s="361"/>
      <c r="AW22" s="361"/>
      <c r="AX22" s="361"/>
      <c r="AY22" s="361"/>
      <c r="AZ22" s="361"/>
      <c r="BA22" s="361"/>
      <c r="BB22" s="361"/>
      <c r="BC22" s="359" t="s">
        <v>42</v>
      </c>
      <c r="BD22" s="359"/>
      <c r="BE22" s="359"/>
      <c r="BF22" s="359"/>
      <c r="BG22" s="359"/>
      <c r="BH22" s="359"/>
      <c r="BK22" s="419"/>
      <c r="BL22" s="420"/>
      <c r="BM22" s="420"/>
      <c r="BN22" s="420"/>
      <c r="BO22" s="420"/>
      <c r="BP22" s="420"/>
      <c r="BQ22" s="420"/>
      <c r="BR22" s="420"/>
      <c r="BS22" s="420"/>
      <c r="BT22" s="420"/>
      <c r="BU22" s="420"/>
      <c r="BV22" s="420"/>
      <c r="BW22" s="421"/>
    </row>
    <row r="23" spans="1:75" ht="18" customHeight="1" x14ac:dyDescent="0.25">
      <c r="A23" s="370"/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1"/>
      <c r="U23" s="371"/>
      <c r="V23" s="371"/>
      <c r="W23" s="372"/>
      <c r="X23" s="373"/>
      <c r="Y23" s="373"/>
      <c r="Z23" s="374"/>
      <c r="AA23" s="361">
        <f t="shared" si="0"/>
        <v>0</v>
      </c>
      <c r="AB23" s="361"/>
      <c r="AC23" s="361"/>
      <c r="AD23" s="361"/>
      <c r="AE23" s="361"/>
      <c r="AF23" s="361"/>
      <c r="AG23" s="359"/>
      <c r="AH23" s="359"/>
      <c r="AI23" s="359"/>
      <c r="AJ23" s="359"/>
      <c r="AK23" s="359"/>
      <c r="AL23" s="360"/>
      <c r="AM23" s="360"/>
      <c r="AN23" s="360"/>
      <c r="AO23" s="360"/>
      <c r="AP23" s="368"/>
      <c r="AQ23" s="368"/>
      <c r="AR23" s="368"/>
      <c r="AS23" s="368"/>
      <c r="AT23" s="361">
        <f t="shared" si="1"/>
        <v>0</v>
      </c>
      <c r="AU23" s="361"/>
      <c r="AV23" s="361"/>
      <c r="AW23" s="361"/>
      <c r="AX23" s="361"/>
      <c r="AY23" s="361"/>
      <c r="AZ23" s="361"/>
      <c r="BA23" s="361"/>
      <c r="BB23" s="361"/>
      <c r="BC23" s="359" t="s">
        <v>42</v>
      </c>
      <c r="BD23" s="359"/>
      <c r="BE23" s="359"/>
      <c r="BF23" s="359"/>
      <c r="BG23" s="359"/>
      <c r="BH23" s="359"/>
    </row>
    <row r="24" spans="1:75" ht="18" customHeight="1" x14ac:dyDescent="0.25">
      <c r="A24" s="370"/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1"/>
      <c r="U24" s="371"/>
      <c r="V24" s="371"/>
      <c r="W24" s="372"/>
      <c r="X24" s="373"/>
      <c r="Y24" s="373"/>
      <c r="Z24" s="374"/>
      <c r="AA24" s="361">
        <f t="shared" si="0"/>
        <v>0</v>
      </c>
      <c r="AB24" s="361"/>
      <c r="AC24" s="361"/>
      <c r="AD24" s="361"/>
      <c r="AE24" s="361"/>
      <c r="AF24" s="361"/>
      <c r="AG24" s="359"/>
      <c r="AH24" s="359"/>
      <c r="AI24" s="359"/>
      <c r="AJ24" s="359"/>
      <c r="AK24" s="359"/>
      <c r="AL24" s="360"/>
      <c r="AM24" s="360"/>
      <c r="AN24" s="360"/>
      <c r="AO24" s="360"/>
      <c r="AP24" s="368"/>
      <c r="AQ24" s="368"/>
      <c r="AR24" s="368"/>
      <c r="AS24" s="368"/>
      <c r="AT24" s="361">
        <f t="shared" si="1"/>
        <v>0</v>
      </c>
      <c r="AU24" s="361"/>
      <c r="AV24" s="361"/>
      <c r="AW24" s="361"/>
      <c r="AX24" s="361"/>
      <c r="AY24" s="361"/>
      <c r="AZ24" s="361"/>
      <c r="BA24" s="361"/>
      <c r="BB24" s="361"/>
      <c r="BC24" s="359" t="s">
        <v>42</v>
      </c>
      <c r="BD24" s="359"/>
      <c r="BE24" s="359"/>
      <c r="BF24" s="359"/>
      <c r="BG24" s="359"/>
      <c r="BH24" s="359"/>
    </row>
    <row r="25" spans="1:75" ht="18" customHeight="1" x14ac:dyDescent="0.25">
      <c r="A25" s="370"/>
      <c r="B25" s="370"/>
      <c r="C25" s="370"/>
      <c r="D25" s="370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1"/>
      <c r="U25" s="371"/>
      <c r="V25" s="371"/>
      <c r="W25" s="372"/>
      <c r="X25" s="373"/>
      <c r="Y25" s="373"/>
      <c r="Z25" s="374"/>
      <c r="AA25" s="361">
        <f t="shared" si="0"/>
        <v>0</v>
      </c>
      <c r="AB25" s="361"/>
      <c r="AC25" s="361"/>
      <c r="AD25" s="361"/>
      <c r="AE25" s="361"/>
      <c r="AF25" s="361"/>
      <c r="AG25" s="359"/>
      <c r="AH25" s="359"/>
      <c r="AI25" s="359"/>
      <c r="AJ25" s="359"/>
      <c r="AK25" s="359"/>
      <c r="AL25" s="360"/>
      <c r="AM25" s="360"/>
      <c r="AN25" s="360"/>
      <c r="AO25" s="360"/>
      <c r="AP25" s="368"/>
      <c r="AQ25" s="368"/>
      <c r="AR25" s="368"/>
      <c r="AS25" s="368"/>
      <c r="AT25" s="361">
        <f t="shared" si="1"/>
        <v>0</v>
      </c>
      <c r="AU25" s="361"/>
      <c r="AV25" s="361"/>
      <c r="AW25" s="361"/>
      <c r="AX25" s="361"/>
      <c r="AY25" s="361"/>
      <c r="AZ25" s="361"/>
      <c r="BA25" s="361"/>
      <c r="BB25" s="361"/>
      <c r="BC25" s="359" t="s">
        <v>42</v>
      </c>
      <c r="BD25" s="359"/>
      <c r="BE25" s="359"/>
      <c r="BF25" s="359"/>
      <c r="BG25" s="359"/>
      <c r="BH25" s="359"/>
    </row>
    <row r="26" spans="1:75" s="127" customFormat="1" ht="18" customHeight="1" x14ac:dyDescent="0.25">
      <c r="A26" s="369" t="s">
        <v>39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1">
        <f>AA26+AP26+SUM(AT14:BB25)</f>
        <v>0</v>
      </c>
      <c r="AU26" s="361"/>
      <c r="AV26" s="361"/>
      <c r="AW26" s="361"/>
      <c r="AX26" s="361"/>
      <c r="AY26" s="361"/>
      <c r="AZ26" s="361"/>
      <c r="BA26" s="361"/>
      <c r="BB26" s="361"/>
      <c r="BC26" s="362" t="s">
        <v>42</v>
      </c>
      <c r="BD26" s="363"/>
      <c r="BE26" s="363"/>
      <c r="BF26" s="364"/>
      <c r="BG26" s="362"/>
      <c r="BH26" s="364"/>
    </row>
    <row r="27" spans="1:75" ht="12.75" customHeight="1" x14ac:dyDescent="0.25">
      <c r="A27" s="126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4"/>
      <c r="BD27" s="124"/>
      <c r="BE27" s="124"/>
      <c r="BF27" s="124"/>
      <c r="BG27" s="124"/>
      <c r="BH27" s="123"/>
    </row>
    <row r="28" spans="1:75" s="111" customFormat="1" ht="12.95" customHeight="1" x14ac:dyDescent="0.25">
      <c r="A28" s="365" t="s">
        <v>108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7"/>
    </row>
    <row r="29" spans="1:75" ht="12.95" customHeight="1" x14ac:dyDescent="0.25">
      <c r="A29" s="122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3"/>
    </row>
    <row r="30" spans="1:75" s="111" customFormat="1" ht="12.95" customHeight="1" x14ac:dyDescent="0.25">
      <c r="A30" s="122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5"/>
    </row>
    <row r="31" spans="1:75" s="111" customFormat="1" ht="12.95" customHeight="1" x14ac:dyDescent="0.25">
      <c r="A31" s="122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356" t="s">
        <v>60</v>
      </c>
      <c r="AD31" s="356"/>
      <c r="AE31" s="356"/>
      <c r="AF31" s="35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21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5"/>
    </row>
    <row r="32" spans="1:75" s="111" customFormat="1" ht="12.95" customHeight="1" x14ac:dyDescent="0.25">
      <c r="A32" s="120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355" t="s">
        <v>40</v>
      </c>
      <c r="AB32" s="355"/>
      <c r="AC32" s="355"/>
      <c r="AD32" s="355"/>
      <c r="AE32" s="355"/>
      <c r="AF32" s="355"/>
      <c r="AG32" s="355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356" t="s">
        <v>60</v>
      </c>
      <c r="AY32" s="356"/>
      <c r="AZ32" s="356"/>
      <c r="BA32" s="356"/>
      <c r="BB32" s="356"/>
      <c r="BC32" s="356"/>
      <c r="BD32" s="356"/>
      <c r="BE32" s="116"/>
      <c r="BF32" s="116"/>
      <c r="BG32" s="116"/>
      <c r="BH32" s="115"/>
    </row>
    <row r="33" spans="1:60" s="111" customFormat="1" ht="12.95" customHeight="1" x14ac:dyDescent="0.25">
      <c r="A33" s="118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6"/>
      <c r="O33" s="116"/>
      <c r="P33" s="116"/>
      <c r="Q33" s="116" t="s">
        <v>14</v>
      </c>
      <c r="R33" s="116"/>
      <c r="S33" s="116"/>
      <c r="T33" s="116"/>
      <c r="U33" s="116" t="s">
        <v>41</v>
      </c>
      <c r="V33" s="355"/>
      <c r="W33" s="355"/>
      <c r="X33" s="355"/>
      <c r="Y33" s="355"/>
      <c r="Z33" s="355"/>
      <c r="AA33" s="355"/>
      <c r="AB33" s="355"/>
      <c r="AC33" s="355"/>
      <c r="AD33" s="355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 t="s">
        <v>65</v>
      </c>
      <c r="AY33" s="116"/>
      <c r="AZ33" s="116"/>
      <c r="BA33" s="116"/>
      <c r="BB33" s="116"/>
      <c r="BC33" s="116"/>
      <c r="BD33" s="116"/>
      <c r="BE33" s="116" t="s">
        <v>42</v>
      </c>
      <c r="BF33" s="116"/>
      <c r="BG33" s="116"/>
      <c r="BH33" s="115"/>
    </row>
    <row r="34" spans="1:60" s="111" customFormat="1" ht="12.95" customHeight="1" x14ac:dyDescent="0.25">
      <c r="A34" s="118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6"/>
      <c r="O34" s="116"/>
      <c r="P34" s="116"/>
      <c r="Q34" s="116" t="s">
        <v>15</v>
      </c>
      <c r="R34" s="116"/>
      <c r="S34" s="116"/>
      <c r="T34" s="116"/>
      <c r="U34" s="116" t="s">
        <v>41</v>
      </c>
      <c r="V34" s="355"/>
      <c r="W34" s="355"/>
      <c r="X34" s="355"/>
      <c r="Y34" s="355"/>
      <c r="Z34" s="355"/>
      <c r="AA34" s="355"/>
      <c r="AB34" s="355"/>
      <c r="AC34" s="355"/>
      <c r="AD34" s="355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 t="s">
        <v>42</v>
      </c>
      <c r="AV34" s="116" t="s">
        <v>42</v>
      </c>
      <c r="AW34" s="116" t="s">
        <v>42</v>
      </c>
      <c r="AX34" s="357">
        <f>+K1</f>
        <v>0</v>
      </c>
      <c r="AY34" s="358"/>
      <c r="AZ34" s="358"/>
      <c r="BA34" s="358"/>
      <c r="BB34" s="358"/>
      <c r="BC34" s="358"/>
      <c r="BD34" s="358"/>
      <c r="BE34" s="358"/>
      <c r="BF34" s="116"/>
      <c r="BG34" s="116"/>
      <c r="BH34" s="115"/>
    </row>
    <row r="35" spans="1:60" s="111" customFormat="1" ht="12.95" customHeight="1" x14ac:dyDescent="0.25">
      <c r="A35" s="118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6"/>
      <c r="O35" s="116"/>
      <c r="P35" s="116"/>
      <c r="Q35" s="116" t="s">
        <v>44</v>
      </c>
      <c r="R35" s="116"/>
      <c r="S35" s="116"/>
      <c r="T35" s="116"/>
      <c r="U35" s="116" t="s">
        <v>41</v>
      </c>
      <c r="V35" s="350"/>
      <c r="W35" s="350"/>
      <c r="X35" s="350"/>
      <c r="Y35" s="350"/>
      <c r="Z35" s="350"/>
      <c r="AA35" s="350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352">
        <f>+K2</f>
        <v>0</v>
      </c>
      <c r="AY35" s="353"/>
      <c r="AZ35" s="353"/>
      <c r="BA35" s="353"/>
      <c r="BB35" s="353"/>
      <c r="BC35" s="353"/>
      <c r="BD35" s="353"/>
      <c r="BE35" s="353"/>
      <c r="BF35" s="116"/>
      <c r="BG35" s="116"/>
      <c r="BH35" s="115"/>
    </row>
    <row r="36" spans="1:60" s="111" customFormat="1" ht="12.95" customHeight="1" x14ac:dyDescent="0.25">
      <c r="A36" s="114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351"/>
      <c r="W36" s="351"/>
      <c r="X36" s="351"/>
      <c r="Y36" s="351"/>
      <c r="Z36" s="351"/>
      <c r="AA36" s="351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354"/>
      <c r="AY36" s="354"/>
      <c r="AZ36" s="354"/>
      <c r="BA36" s="354"/>
      <c r="BB36" s="354"/>
      <c r="BC36" s="354"/>
      <c r="BD36" s="354"/>
      <c r="BE36" s="354"/>
      <c r="BF36" s="113"/>
      <c r="BG36" s="113"/>
      <c r="BH36" s="112"/>
    </row>
    <row r="37" spans="1:60" s="109" customFormat="1" ht="12.95" customHeight="1" x14ac:dyDescent="0.25">
      <c r="A37" s="110" t="s">
        <v>45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</row>
  </sheetData>
  <mergeCells count="186">
    <mergeCell ref="A4:J4"/>
    <mergeCell ref="K4:V4"/>
    <mergeCell ref="W4:BH4"/>
    <mergeCell ref="A5:J5"/>
    <mergeCell ref="K5:V5"/>
    <mergeCell ref="W5:BH5"/>
    <mergeCell ref="BK6:BW22"/>
    <mergeCell ref="A1:J1"/>
    <mergeCell ref="K1:V1"/>
    <mergeCell ref="W1:BH3"/>
    <mergeCell ref="A2:J2"/>
    <mergeCell ref="K2:V2"/>
    <mergeCell ref="A3:J3"/>
    <mergeCell ref="K3:V3"/>
    <mergeCell ref="K8:V8"/>
    <mergeCell ref="AR8:BH8"/>
    <mergeCell ref="A9:H13"/>
    <mergeCell ref="I9:S13"/>
    <mergeCell ref="T9:AF9"/>
    <mergeCell ref="AW7:BH7"/>
    <mergeCell ref="AG9:AS9"/>
    <mergeCell ref="W12:Z13"/>
    <mergeCell ref="AT9:BB13"/>
    <mergeCell ref="A6:J6"/>
    <mergeCell ref="K6:V6"/>
    <mergeCell ref="W6:AQ8"/>
    <mergeCell ref="AR6:AV6"/>
    <mergeCell ref="A8:J8"/>
    <mergeCell ref="A7:J7"/>
    <mergeCell ref="K7:V7"/>
    <mergeCell ref="AR7:AV7"/>
    <mergeCell ref="BC9:BH10"/>
    <mergeCell ref="T10:Z11"/>
    <mergeCell ref="AA10:AF13"/>
    <mergeCell ref="AG10:AJ13"/>
    <mergeCell ref="AK10:AO13"/>
    <mergeCell ref="AP10:AS13"/>
    <mergeCell ref="BC11:BF13"/>
    <mergeCell ref="BG11:BH13"/>
    <mergeCell ref="AW6:BH6"/>
    <mergeCell ref="T12:V13"/>
    <mergeCell ref="A15:H15"/>
    <mergeCell ref="I15:S15"/>
    <mergeCell ref="T15:V15"/>
    <mergeCell ref="W15:Z15"/>
    <mergeCell ref="AA15:AF15"/>
    <mergeCell ref="A14:H14"/>
    <mergeCell ref="I14:S14"/>
    <mergeCell ref="T14:V14"/>
    <mergeCell ref="W14:Z14"/>
    <mergeCell ref="AA14:AF14"/>
    <mergeCell ref="AG15:AJ15"/>
    <mergeCell ref="AK15:AO15"/>
    <mergeCell ref="AK16:AO16"/>
    <mergeCell ref="AP15:AS15"/>
    <mergeCell ref="AT15:BB15"/>
    <mergeCell ref="BC15:BF15"/>
    <mergeCell ref="BG15:BH15"/>
    <mergeCell ref="AK14:AO14"/>
    <mergeCell ref="AP14:AS14"/>
    <mergeCell ref="AT14:BB14"/>
    <mergeCell ref="BC14:BF14"/>
    <mergeCell ref="BG14:BH14"/>
    <mergeCell ref="AG14:AJ14"/>
    <mergeCell ref="AP16:AS16"/>
    <mergeCell ref="AT16:BB16"/>
    <mergeCell ref="BC16:BF16"/>
    <mergeCell ref="BG16:BH16"/>
    <mergeCell ref="A17:H17"/>
    <mergeCell ref="I17:S17"/>
    <mergeCell ref="T17:V17"/>
    <mergeCell ref="W17:Z17"/>
    <mergeCell ref="AA17:AF17"/>
    <mergeCell ref="A16:H16"/>
    <mergeCell ref="I16:S16"/>
    <mergeCell ref="T16:V16"/>
    <mergeCell ref="W16:Z16"/>
    <mergeCell ref="AA16:AF16"/>
    <mergeCell ref="AG16:AJ16"/>
    <mergeCell ref="A18:H18"/>
    <mergeCell ref="I18:S18"/>
    <mergeCell ref="T18:V18"/>
    <mergeCell ref="W18:Z18"/>
    <mergeCell ref="A19:H19"/>
    <mergeCell ref="I19:S19"/>
    <mergeCell ref="T19:V19"/>
    <mergeCell ref="W19:Z19"/>
    <mergeCell ref="BG17:BH17"/>
    <mergeCell ref="AA18:AF18"/>
    <mergeCell ref="AG18:AJ18"/>
    <mergeCell ref="AG17:AJ17"/>
    <mergeCell ref="AK17:AO17"/>
    <mergeCell ref="BG18:BH18"/>
    <mergeCell ref="AK18:AO18"/>
    <mergeCell ref="AP18:AS18"/>
    <mergeCell ref="AT18:BB18"/>
    <mergeCell ref="BC18:BF18"/>
    <mergeCell ref="AG19:AJ19"/>
    <mergeCell ref="AK19:AO19"/>
    <mergeCell ref="AP17:AS17"/>
    <mergeCell ref="AT17:BB17"/>
    <mergeCell ref="BC17:BF17"/>
    <mergeCell ref="AK20:AO20"/>
    <mergeCell ref="AP19:AS19"/>
    <mergeCell ref="AP20:AS20"/>
    <mergeCell ref="AT19:BB19"/>
    <mergeCell ref="BC19:BF19"/>
    <mergeCell ref="BG19:BH19"/>
    <mergeCell ref="AA19:AF19"/>
    <mergeCell ref="A21:H21"/>
    <mergeCell ref="I21:S21"/>
    <mergeCell ref="T21:V21"/>
    <mergeCell ref="W21:Z21"/>
    <mergeCell ref="AA21:AF21"/>
    <mergeCell ref="A20:H20"/>
    <mergeCell ref="I20:S20"/>
    <mergeCell ref="T20:V20"/>
    <mergeCell ref="W20:Z20"/>
    <mergeCell ref="AA20:AF20"/>
    <mergeCell ref="AG21:AJ21"/>
    <mergeCell ref="AK21:AO21"/>
    <mergeCell ref="AG20:AJ20"/>
    <mergeCell ref="AT22:BB22"/>
    <mergeCell ref="BC22:BF22"/>
    <mergeCell ref="AT20:BB20"/>
    <mergeCell ref="BC20:BF20"/>
    <mergeCell ref="AP21:AS21"/>
    <mergeCell ref="AT21:BB21"/>
    <mergeCell ref="BC21:BF21"/>
    <mergeCell ref="BG21:BH21"/>
    <mergeCell ref="BG20:BH20"/>
    <mergeCell ref="AG23:AJ23"/>
    <mergeCell ref="AK23:AO23"/>
    <mergeCell ref="AK24:AO24"/>
    <mergeCell ref="AP23:AS23"/>
    <mergeCell ref="AT23:BB23"/>
    <mergeCell ref="BC23:BF23"/>
    <mergeCell ref="BG23:BH23"/>
    <mergeCell ref="AA23:AF23"/>
    <mergeCell ref="A22:H22"/>
    <mergeCell ref="I22:S22"/>
    <mergeCell ref="T22:V22"/>
    <mergeCell ref="W22:Z22"/>
    <mergeCell ref="A23:H23"/>
    <mergeCell ref="I23:S23"/>
    <mergeCell ref="T23:V23"/>
    <mergeCell ref="W23:Z23"/>
    <mergeCell ref="AA22:AF22"/>
    <mergeCell ref="AG22:AJ22"/>
    <mergeCell ref="AP24:AS24"/>
    <mergeCell ref="AT24:BB24"/>
    <mergeCell ref="BC24:BF24"/>
    <mergeCell ref="BG22:BH22"/>
    <mergeCell ref="AK22:AO22"/>
    <mergeCell ref="AP22:AS22"/>
    <mergeCell ref="BG24:BH24"/>
    <mergeCell ref="A25:H25"/>
    <mergeCell ref="I25:S25"/>
    <mergeCell ref="T25:V25"/>
    <mergeCell ref="W25:Z25"/>
    <mergeCell ref="AA25:AF25"/>
    <mergeCell ref="A24:H24"/>
    <mergeCell ref="I24:S24"/>
    <mergeCell ref="T24:V24"/>
    <mergeCell ref="W24:Z24"/>
    <mergeCell ref="AA24:AF24"/>
    <mergeCell ref="AG24:AJ24"/>
    <mergeCell ref="V35:AA36"/>
    <mergeCell ref="AX35:BE36"/>
    <mergeCell ref="AA32:AG32"/>
    <mergeCell ref="AC31:AF31"/>
    <mergeCell ref="AX32:BD32"/>
    <mergeCell ref="V33:AD33"/>
    <mergeCell ref="V34:AD34"/>
    <mergeCell ref="AX34:BE34"/>
    <mergeCell ref="AK25:AO25"/>
    <mergeCell ref="AT26:BB26"/>
    <mergeCell ref="BC26:BF26"/>
    <mergeCell ref="A28:BH28"/>
    <mergeCell ref="BG26:BH26"/>
    <mergeCell ref="AP25:AS25"/>
    <mergeCell ref="AT25:BB25"/>
    <mergeCell ref="BC25:BF25"/>
    <mergeCell ref="BG25:BH25"/>
    <mergeCell ref="A26:AS26"/>
    <mergeCell ref="AG25:AJ25"/>
  </mergeCells>
  <pageMargins left="0.59055118110236227" right="0.59055118110236227" top="0.59055118110236227" bottom="0.59055118110236227" header="0.39370078740157483" footer="0.39370078740157483"/>
  <pageSetup paperSize="9" scale="8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I9" sqref="I9"/>
    </sheetView>
  </sheetViews>
  <sheetFormatPr defaultRowHeight="15" x14ac:dyDescent="0.25"/>
  <cols>
    <col min="1" max="1" width="4.7109375" customWidth="1"/>
    <col min="2" max="2" width="16.140625" customWidth="1"/>
    <col min="3" max="3" width="5.140625" customWidth="1"/>
    <col min="4" max="4" width="16.140625" customWidth="1"/>
    <col min="5" max="5" width="5.5703125" customWidth="1"/>
    <col min="6" max="6" width="16.140625" customWidth="1"/>
    <col min="7" max="7" width="2.85546875" customWidth="1"/>
    <col min="8" max="8" width="16.140625" customWidth="1"/>
  </cols>
  <sheetData>
    <row r="1" spans="1:10" ht="57" customHeight="1" x14ac:dyDescent="0.25">
      <c r="A1" s="434" t="s">
        <v>0</v>
      </c>
      <c r="B1" s="434"/>
      <c r="C1" s="434"/>
      <c r="D1" s="434"/>
      <c r="E1" s="434"/>
      <c r="F1" s="434"/>
      <c r="G1" s="434"/>
      <c r="H1" s="434"/>
    </row>
    <row r="2" spans="1:10" ht="7.5" customHeight="1" thickBot="1" x14ac:dyDescent="0.3">
      <c r="A2" s="435"/>
      <c r="B2" s="435"/>
      <c r="C2" s="1"/>
      <c r="D2" s="2"/>
      <c r="E2" s="3"/>
      <c r="F2" s="2"/>
      <c r="G2" s="2"/>
      <c r="H2" s="2"/>
    </row>
    <row r="3" spans="1:10" ht="60.75" customHeight="1" thickBot="1" x14ac:dyDescent="0.3">
      <c r="A3" s="436">
        <v>1</v>
      </c>
      <c r="B3" s="129" t="s">
        <v>1</v>
      </c>
      <c r="C3" s="4"/>
      <c r="D3" s="130" t="s">
        <v>2</v>
      </c>
      <c r="E3" s="5"/>
      <c r="F3" s="130" t="s">
        <v>3</v>
      </c>
      <c r="G3" s="4"/>
      <c r="H3" s="129" t="s">
        <v>4</v>
      </c>
    </row>
    <row r="4" spans="1:10" ht="21" customHeight="1" thickBot="1" x14ac:dyDescent="0.3">
      <c r="A4" s="437"/>
      <c r="B4" s="6">
        <v>95</v>
      </c>
      <c r="C4" s="7"/>
      <c r="D4" s="131">
        <f>B4*50%+B4</f>
        <v>142.5</v>
      </c>
      <c r="E4" s="132"/>
      <c r="F4" s="131">
        <f>D4*40%</f>
        <v>57</v>
      </c>
      <c r="G4" s="7"/>
      <c r="H4" s="8">
        <v>120</v>
      </c>
    </row>
    <row r="5" spans="1:10" ht="15.75" thickBot="1" x14ac:dyDescent="0.3">
      <c r="A5" s="9"/>
      <c r="B5" s="2"/>
      <c r="C5" s="1"/>
      <c r="D5" s="2"/>
      <c r="E5" s="3"/>
      <c r="F5" s="2"/>
      <c r="G5" s="2"/>
      <c r="H5" s="2"/>
    </row>
    <row r="6" spans="1:10" ht="51.75" thickBot="1" x14ac:dyDescent="0.3">
      <c r="A6" s="430">
        <v>2</v>
      </c>
      <c r="B6" s="133" t="s">
        <v>4</v>
      </c>
      <c r="C6" s="438" t="s">
        <v>5</v>
      </c>
      <c r="D6" s="133" t="s">
        <v>3</v>
      </c>
      <c r="E6" s="433" t="s">
        <v>6</v>
      </c>
      <c r="F6" s="133" t="s">
        <v>7</v>
      </c>
      <c r="G6" s="2"/>
      <c r="H6" s="2"/>
    </row>
    <row r="7" spans="1:10" ht="15.75" thickBot="1" x14ac:dyDescent="0.3">
      <c r="A7" s="431"/>
      <c r="B7" s="134">
        <f>H4</f>
        <v>120</v>
      </c>
      <c r="C7" s="438"/>
      <c r="D7" s="134">
        <f>F4</f>
        <v>57</v>
      </c>
      <c r="E7" s="433"/>
      <c r="F7" s="134">
        <f>IF((B7-D7)&gt;=0,(B7-D7),(0))</f>
        <v>63</v>
      </c>
      <c r="G7" s="11"/>
      <c r="H7" s="2"/>
    </row>
    <row r="8" spans="1:10" ht="11.25" customHeight="1" thickBot="1" x14ac:dyDescent="0.3">
      <c r="A8" s="12"/>
      <c r="B8" s="13"/>
      <c r="C8" s="14"/>
      <c r="D8" s="13"/>
      <c r="E8" s="15"/>
      <c r="F8" s="13"/>
      <c r="G8" s="1"/>
      <c r="H8" s="2"/>
    </row>
    <row r="9" spans="1:10" ht="51.75" thickBot="1" x14ac:dyDescent="0.3">
      <c r="A9" s="430">
        <v>3</v>
      </c>
      <c r="B9" s="133" t="s">
        <v>8</v>
      </c>
      <c r="C9" s="432" t="s">
        <v>9</v>
      </c>
      <c r="D9" s="133" t="s">
        <v>10</v>
      </c>
      <c r="E9" s="433" t="s">
        <v>6</v>
      </c>
      <c r="F9" s="133" t="s">
        <v>11</v>
      </c>
      <c r="G9" s="1"/>
      <c r="H9" s="2"/>
    </row>
    <row r="10" spans="1:10" ht="15.75" thickBot="1" x14ac:dyDescent="0.3">
      <c r="A10" s="431"/>
      <c r="B10" s="135">
        <f>IF(H4&gt;=F4,((H4-F4)*0.7),(0))</f>
        <v>44.099999999999994</v>
      </c>
      <c r="C10" s="432"/>
      <c r="D10" s="128">
        <v>2</v>
      </c>
      <c r="E10" s="433"/>
      <c r="F10" s="134">
        <f>(B10*D10)</f>
        <v>88.199999999999989</v>
      </c>
      <c r="G10" s="1"/>
      <c r="H10" s="2"/>
    </row>
    <row r="11" spans="1:10" ht="10.5" customHeight="1" thickBot="1" x14ac:dyDescent="0.3">
      <c r="A11" s="9"/>
      <c r="B11" s="2"/>
      <c r="C11" s="1"/>
      <c r="D11" s="2"/>
      <c r="E11" s="3"/>
      <c r="F11" s="2"/>
      <c r="G11" s="2"/>
      <c r="H11" s="2"/>
    </row>
    <row r="12" spans="1:10" ht="51.75" thickBot="1" x14ac:dyDescent="0.3">
      <c r="A12" s="430">
        <v>4</v>
      </c>
      <c r="B12" s="133" t="s">
        <v>12</v>
      </c>
      <c r="C12" s="16"/>
      <c r="D12" s="136" t="s">
        <v>13</v>
      </c>
      <c r="E12" s="15"/>
      <c r="F12" s="17"/>
      <c r="G12" s="2"/>
      <c r="H12" s="18"/>
    </row>
    <row r="13" spans="1:10" ht="21" thickBot="1" x14ac:dyDescent="0.3">
      <c r="A13" s="431"/>
      <c r="B13" s="134">
        <f>(D4*0.7)*D10</f>
        <v>199.5</v>
      </c>
      <c r="C13" s="16"/>
      <c r="D13" s="137">
        <f>IF(F10&gt;=B13,B13,F10)</f>
        <v>88.199999999999989</v>
      </c>
      <c r="E13" s="19"/>
      <c r="F13" s="17"/>
      <c r="G13" s="20"/>
      <c r="H13" s="20"/>
    </row>
    <row r="14" spans="1:10" x14ac:dyDescent="0.25">
      <c r="A14" s="21"/>
      <c r="B14" s="11"/>
      <c r="C14" s="1"/>
      <c r="D14" s="11"/>
      <c r="E14" s="22"/>
      <c r="F14" s="11"/>
      <c r="G14" s="2"/>
      <c r="H14" s="2"/>
    </row>
    <row r="16" spans="1:10" x14ac:dyDescent="0.25">
      <c r="B16" s="138" t="s">
        <v>119</v>
      </c>
      <c r="C16" s="138"/>
      <c r="D16" s="138"/>
      <c r="E16" s="138"/>
      <c r="F16" s="138"/>
      <c r="G16" s="138"/>
      <c r="H16" s="138"/>
      <c r="I16" s="138"/>
      <c r="J16" s="138"/>
    </row>
  </sheetData>
  <mergeCells count="10">
    <mergeCell ref="A9:A10"/>
    <mergeCell ref="C9:C10"/>
    <mergeCell ref="E9:E10"/>
    <mergeCell ref="A12:A13"/>
    <mergeCell ref="A1:H1"/>
    <mergeCell ref="A2:B2"/>
    <mergeCell ref="A3:A4"/>
    <mergeCell ref="A6:A7"/>
    <mergeCell ref="C6:C7"/>
    <mergeCell ref="E6:E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4" sqref="B4"/>
    </sheetView>
  </sheetViews>
  <sheetFormatPr defaultRowHeight="15" x14ac:dyDescent="0.25"/>
  <cols>
    <col min="1" max="1" width="4.5703125" customWidth="1"/>
    <col min="2" max="2" width="15" customWidth="1"/>
    <col min="3" max="3" width="3.5703125" customWidth="1"/>
    <col min="4" max="4" width="15" customWidth="1"/>
    <col min="5" max="5" width="4.28515625" customWidth="1"/>
    <col min="6" max="6" width="15" customWidth="1"/>
  </cols>
  <sheetData>
    <row r="1" spans="1:6" ht="59.25" customHeight="1" x14ac:dyDescent="0.25">
      <c r="A1" s="434" t="s">
        <v>46</v>
      </c>
      <c r="B1" s="434"/>
      <c r="C1" s="434"/>
      <c r="D1" s="434"/>
      <c r="E1" s="434"/>
      <c r="F1" s="434"/>
    </row>
    <row r="2" spans="1:6" ht="15.75" thickBot="1" x14ac:dyDescent="0.3">
      <c r="A2" s="439"/>
      <c r="B2" s="439"/>
      <c r="C2" s="1"/>
      <c r="D2" s="2"/>
      <c r="E2" s="3"/>
      <c r="F2" s="2"/>
    </row>
    <row r="3" spans="1:6" ht="39" thickBot="1" x14ac:dyDescent="0.3">
      <c r="A3" s="440">
        <v>1</v>
      </c>
      <c r="B3" s="39" t="s">
        <v>1</v>
      </c>
      <c r="C3" s="4"/>
      <c r="D3" s="40" t="s">
        <v>2</v>
      </c>
      <c r="E3" s="5"/>
      <c r="F3" s="40" t="s">
        <v>4</v>
      </c>
    </row>
    <row r="4" spans="1:6" ht="15.75" thickBot="1" x14ac:dyDescent="0.3">
      <c r="A4" s="441"/>
      <c r="B4" s="41">
        <v>150</v>
      </c>
      <c r="C4" s="42"/>
      <c r="D4" s="43">
        <f>B4*50%+B4</f>
        <v>225</v>
      </c>
      <c r="E4" s="44"/>
      <c r="F4" s="45">
        <v>100</v>
      </c>
    </row>
    <row r="5" spans="1:6" ht="15.75" thickBot="1" x14ac:dyDescent="0.3">
      <c r="A5" s="9"/>
      <c r="B5" s="2"/>
      <c r="C5" s="1"/>
      <c r="D5" s="2"/>
      <c r="E5" s="3"/>
      <c r="F5" s="2"/>
    </row>
    <row r="6" spans="1:6" ht="57" thickBot="1" x14ac:dyDescent="0.3">
      <c r="A6" s="430">
        <v>2</v>
      </c>
      <c r="B6" s="40" t="s">
        <v>4</v>
      </c>
      <c r="C6" s="438" t="s">
        <v>5</v>
      </c>
      <c r="D6" s="40" t="s">
        <v>3</v>
      </c>
      <c r="E6" s="433" t="s">
        <v>6</v>
      </c>
      <c r="F6" s="46" t="s">
        <v>47</v>
      </c>
    </row>
    <row r="7" spans="1:6" ht="15.75" thickBot="1" x14ac:dyDescent="0.3">
      <c r="A7" s="431"/>
      <c r="B7" s="10">
        <f>F4</f>
        <v>100</v>
      </c>
      <c r="C7" s="438"/>
      <c r="D7" s="10">
        <f>D4*0.4</f>
        <v>90</v>
      </c>
      <c r="E7" s="433"/>
      <c r="F7" s="10">
        <f>IF((B7-D7)&gt;=0,(B7-D7),(0))</f>
        <v>10</v>
      </c>
    </row>
    <row r="8" spans="1:6" ht="20.25" thickBot="1" x14ac:dyDescent="0.3">
      <c r="A8" s="12"/>
      <c r="B8" s="13"/>
      <c r="C8" s="14"/>
      <c r="D8" s="13"/>
      <c r="E8" s="15"/>
      <c r="F8" s="13"/>
    </row>
    <row r="9" spans="1:6" ht="64.5" thickBot="1" x14ac:dyDescent="0.3">
      <c r="A9" s="430">
        <v>3</v>
      </c>
      <c r="B9" s="40" t="s">
        <v>47</v>
      </c>
      <c r="C9" s="432" t="s">
        <v>9</v>
      </c>
      <c r="D9" s="40" t="s">
        <v>48</v>
      </c>
      <c r="E9" s="433" t="s">
        <v>6</v>
      </c>
      <c r="F9" s="40" t="s">
        <v>49</v>
      </c>
    </row>
    <row r="10" spans="1:6" ht="15.75" thickBot="1" x14ac:dyDescent="0.3">
      <c r="A10" s="431"/>
      <c r="B10" s="10">
        <f>IF((B7-D7)&gt;=0,(B7-D7),(0))</f>
        <v>10</v>
      </c>
      <c r="C10" s="432"/>
      <c r="D10" s="47">
        <v>1</v>
      </c>
      <c r="E10" s="433"/>
      <c r="F10" s="10">
        <f>(B10*D10)</f>
        <v>10</v>
      </c>
    </row>
    <row r="11" spans="1:6" x14ac:dyDescent="0.25">
      <c r="A11" s="9"/>
      <c r="B11" s="2"/>
      <c r="C11" s="1"/>
      <c r="D11" s="2"/>
      <c r="E11" s="3"/>
      <c r="F11" s="2"/>
    </row>
  </sheetData>
  <mergeCells count="9">
    <mergeCell ref="C9:C10"/>
    <mergeCell ref="E9:E10"/>
    <mergeCell ref="A1:F1"/>
    <mergeCell ref="A2:B2"/>
    <mergeCell ref="A3:A4"/>
    <mergeCell ref="A6:A7"/>
    <mergeCell ref="C6:C7"/>
    <mergeCell ref="E6:E7"/>
    <mergeCell ref="A9:A10"/>
  </mergeCells>
  <dataValidations count="1">
    <dataValidation type="list" allowBlank="1" showInputMessage="1" showErrorMessage="1" sqref="D10">
      <formula1>$I$15:$I$25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M12" sqref="M12"/>
    </sheetView>
  </sheetViews>
  <sheetFormatPr defaultRowHeight="15" x14ac:dyDescent="0.25"/>
  <cols>
    <col min="1" max="1" width="4.28515625" customWidth="1"/>
    <col min="2" max="2" width="17.140625" customWidth="1"/>
    <col min="3" max="3" width="4.28515625" customWidth="1"/>
    <col min="4" max="4" width="17.140625" customWidth="1"/>
    <col min="5" max="5" width="5.140625" customWidth="1"/>
    <col min="6" max="6" width="17.140625" customWidth="1"/>
    <col min="7" max="7" width="4.42578125" customWidth="1"/>
    <col min="8" max="8" width="17.140625" customWidth="1"/>
  </cols>
  <sheetData>
    <row r="1" spans="1:8" ht="53.25" customHeight="1" x14ac:dyDescent="0.25">
      <c r="A1" s="445" t="s">
        <v>50</v>
      </c>
      <c r="B1" s="445"/>
      <c r="C1" s="445"/>
      <c r="D1" s="445"/>
      <c r="E1" s="445"/>
      <c r="F1" s="445"/>
      <c r="G1" s="445"/>
      <c r="H1" s="445"/>
    </row>
    <row r="2" spans="1:8" ht="15.75" thickBot="1" x14ac:dyDescent="0.3">
      <c r="A2" s="439"/>
      <c r="B2" s="439"/>
      <c r="C2" s="1"/>
      <c r="D2" s="2"/>
      <c r="E2" s="3"/>
      <c r="F2" s="2"/>
      <c r="G2" s="2"/>
      <c r="H2" s="2"/>
    </row>
    <row r="3" spans="1:8" ht="52.5" customHeight="1" thickBot="1" x14ac:dyDescent="0.3">
      <c r="A3" s="446">
        <v>1</v>
      </c>
      <c r="B3" s="39" t="s">
        <v>1</v>
      </c>
      <c r="C3" s="4"/>
      <c r="D3" s="40" t="s">
        <v>2</v>
      </c>
      <c r="E3" s="5"/>
      <c r="F3" s="40" t="s">
        <v>4</v>
      </c>
      <c r="G3" s="4"/>
      <c r="H3" s="40" t="s">
        <v>10</v>
      </c>
    </row>
    <row r="4" spans="1:8" ht="15.75" thickBot="1" x14ac:dyDescent="0.3">
      <c r="A4" s="447"/>
      <c r="B4" s="41">
        <v>100</v>
      </c>
      <c r="C4" s="42"/>
      <c r="D4" s="43">
        <f>B4*50%+B4</f>
        <v>150</v>
      </c>
      <c r="E4" s="44"/>
      <c r="F4" s="45">
        <v>98.3</v>
      </c>
      <c r="G4" s="1"/>
      <c r="H4" s="48">
        <v>13</v>
      </c>
    </row>
    <row r="5" spans="1:8" ht="16.5" thickBot="1" x14ac:dyDescent="0.3">
      <c r="A5" s="49"/>
      <c r="B5" s="50" t="s">
        <v>51</v>
      </c>
      <c r="C5" s="51"/>
      <c r="D5" s="52"/>
      <c r="E5" s="53"/>
      <c r="F5" s="54"/>
      <c r="G5" s="54"/>
      <c r="H5" s="54"/>
    </row>
    <row r="6" spans="1:8" ht="47.25" customHeight="1" thickBot="1" x14ac:dyDescent="0.3">
      <c r="A6" s="442">
        <v>2</v>
      </c>
      <c r="B6" s="40" t="s">
        <v>4</v>
      </c>
      <c r="C6" s="438" t="s">
        <v>5</v>
      </c>
      <c r="D6" s="40" t="s">
        <v>3</v>
      </c>
      <c r="E6" s="433" t="s">
        <v>6</v>
      </c>
      <c r="F6" s="46" t="s">
        <v>47</v>
      </c>
      <c r="G6" s="2"/>
      <c r="H6" s="2"/>
    </row>
    <row r="7" spans="1:8" ht="15.75" thickBot="1" x14ac:dyDescent="0.3">
      <c r="A7" s="443"/>
      <c r="B7" s="10">
        <f>F4</f>
        <v>98.3</v>
      </c>
      <c r="C7" s="438"/>
      <c r="D7" s="10">
        <f>D4*0.4</f>
        <v>60</v>
      </c>
      <c r="E7" s="433"/>
      <c r="F7" s="10">
        <f>IF((B7-D7)&gt;=0,(B7-D7),(0))</f>
        <v>38.299999999999997</v>
      </c>
      <c r="G7" s="55"/>
      <c r="H7" s="42"/>
    </row>
    <row r="8" spans="1:8" ht="20.25" thickBot="1" x14ac:dyDescent="0.3">
      <c r="A8" s="12"/>
      <c r="B8" s="13"/>
      <c r="C8" s="14"/>
      <c r="D8" s="13"/>
      <c r="E8" s="15"/>
      <c r="F8" s="13"/>
      <c r="G8" s="1"/>
      <c r="H8" s="2"/>
    </row>
    <row r="9" spans="1:8" ht="67.5" customHeight="1" thickBot="1" x14ac:dyDescent="0.3">
      <c r="A9" s="442">
        <v>3</v>
      </c>
      <c r="B9" s="40" t="s">
        <v>47</v>
      </c>
      <c r="C9" s="432" t="s">
        <v>9</v>
      </c>
      <c r="D9" s="40" t="s">
        <v>52</v>
      </c>
      <c r="E9" s="433" t="s">
        <v>6</v>
      </c>
      <c r="F9" s="40" t="s">
        <v>49</v>
      </c>
      <c r="G9" s="1"/>
      <c r="H9" s="2"/>
    </row>
    <row r="10" spans="1:8" ht="15.75" thickBot="1" x14ac:dyDescent="0.3">
      <c r="A10" s="443"/>
      <c r="B10" s="10">
        <f>IF((B7-D7)&gt;=0,(B7-D7),(0))</f>
        <v>38.299999999999997</v>
      </c>
      <c r="C10" s="432"/>
      <c r="D10" s="56">
        <f>IF(H4&gt;10,10,H4)</f>
        <v>10</v>
      </c>
      <c r="E10" s="433"/>
      <c r="F10" s="10">
        <f>(B10*D10)</f>
        <v>383</v>
      </c>
      <c r="G10" s="42"/>
      <c r="H10" s="57"/>
    </row>
    <row r="11" spans="1:8" ht="15.75" thickBot="1" x14ac:dyDescent="0.3">
      <c r="A11" s="9"/>
      <c r="B11" s="50" t="s">
        <v>53</v>
      </c>
      <c r="C11" s="51"/>
      <c r="D11" s="52"/>
      <c r="E11" s="3"/>
      <c r="F11" s="2"/>
      <c r="G11" s="2"/>
      <c r="H11" s="2"/>
    </row>
    <row r="12" spans="1:8" ht="39" thickBot="1" x14ac:dyDescent="0.3">
      <c r="A12" s="442">
        <v>4</v>
      </c>
      <c r="B12" s="40" t="s">
        <v>4</v>
      </c>
      <c r="C12" s="438" t="s">
        <v>5</v>
      </c>
      <c r="D12" s="40" t="s">
        <v>54</v>
      </c>
      <c r="E12" s="433" t="s">
        <v>6</v>
      </c>
      <c r="F12" s="40" t="s">
        <v>55</v>
      </c>
      <c r="G12" s="2"/>
      <c r="H12" s="2"/>
    </row>
    <row r="13" spans="1:8" ht="15.75" thickBot="1" x14ac:dyDescent="0.3">
      <c r="A13" s="443"/>
      <c r="B13" s="58">
        <f>F4</f>
        <v>98.3</v>
      </c>
      <c r="C13" s="438"/>
      <c r="D13" s="59">
        <f>(B4*0.4)</f>
        <v>40</v>
      </c>
      <c r="E13" s="433"/>
      <c r="F13" s="58">
        <f>IF((B13-D13)&gt;=0,(B13-D13),(0))</f>
        <v>58.3</v>
      </c>
      <c r="G13" s="57"/>
      <c r="H13" s="57"/>
    </row>
    <row r="14" spans="1:8" ht="20.25" thickBot="1" x14ac:dyDescent="0.3">
      <c r="A14" s="12"/>
      <c r="B14" s="60"/>
      <c r="C14" s="61"/>
      <c r="D14" s="62"/>
      <c r="E14" s="63"/>
      <c r="F14" s="64"/>
      <c r="G14" s="2"/>
      <c r="H14" s="2"/>
    </row>
    <row r="15" spans="1:8" ht="65.25" customHeight="1" thickBot="1" x14ac:dyDescent="0.3">
      <c r="A15" s="442">
        <v>5</v>
      </c>
      <c r="B15" s="40" t="s">
        <v>55</v>
      </c>
      <c r="C15" s="432" t="s">
        <v>9</v>
      </c>
      <c r="D15" s="40" t="s">
        <v>56</v>
      </c>
      <c r="E15" s="433" t="s">
        <v>6</v>
      </c>
      <c r="F15" s="39" t="s">
        <v>57</v>
      </c>
      <c r="G15" s="2"/>
      <c r="H15" s="18"/>
    </row>
    <row r="16" spans="1:8" ht="15.75" thickBot="1" x14ac:dyDescent="0.3">
      <c r="A16" s="443"/>
      <c r="B16" s="65">
        <f>F13</f>
        <v>58.3</v>
      </c>
      <c r="C16" s="432"/>
      <c r="D16" s="66">
        <f>IF(H4&gt;D10,H4-D10,0)</f>
        <v>3</v>
      </c>
      <c r="E16" s="433"/>
      <c r="F16" s="67">
        <f>(B16*D16)</f>
        <v>174.89999999999998</v>
      </c>
      <c r="G16" s="20"/>
      <c r="H16" s="20"/>
    </row>
    <row r="17" spans="1:8" ht="15.75" thickBot="1" x14ac:dyDescent="0.3">
      <c r="A17" s="9"/>
      <c r="B17" s="68" t="s">
        <v>13</v>
      </c>
      <c r="C17" s="69"/>
      <c r="D17" s="70"/>
      <c r="E17" s="3"/>
      <c r="F17" s="2"/>
      <c r="G17" s="2"/>
      <c r="H17" s="2"/>
    </row>
    <row r="18" spans="1:8" ht="64.5" customHeight="1" thickBot="1" x14ac:dyDescent="0.3">
      <c r="A18" s="442">
        <v>6</v>
      </c>
      <c r="B18" s="40" t="s">
        <v>49</v>
      </c>
      <c r="C18" s="444" t="s">
        <v>58</v>
      </c>
      <c r="D18" s="40" t="s">
        <v>57</v>
      </c>
      <c r="E18" s="433" t="s">
        <v>6</v>
      </c>
      <c r="F18" s="71" t="s">
        <v>59</v>
      </c>
      <c r="G18" s="72"/>
      <c r="H18" s="72"/>
    </row>
    <row r="19" spans="1:8" ht="15.75" thickBot="1" x14ac:dyDescent="0.3">
      <c r="A19" s="443"/>
      <c r="B19" s="65">
        <f>F10</f>
        <v>383</v>
      </c>
      <c r="C19" s="444"/>
      <c r="D19" s="10">
        <f>F16</f>
        <v>174.89999999999998</v>
      </c>
      <c r="E19" s="433"/>
      <c r="F19" s="73">
        <f>(B19+D19)</f>
        <v>557.9</v>
      </c>
      <c r="G19" s="2"/>
      <c r="H19" s="2"/>
    </row>
    <row r="20" spans="1:8" x14ac:dyDescent="0.25">
      <c r="A20" s="9"/>
      <c r="B20" s="2"/>
      <c r="C20" s="1"/>
      <c r="D20" s="2"/>
      <c r="E20" s="3"/>
      <c r="F20" s="2"/>
      <c r="G20" s="2"/>
      <c r="H20" s="2"/>
    </row>
  </sheetData>
  <mergeCells count="18">
    <mergeCell ref="A1:H1"/>
    <mergeCell ref="A2:B2"/>
    <mergeCell ref="A3:A4"/>
    <mergeCell ref="A6:A7"/>
    <mergeCell ref="C6:C7"/>
    <mergeCell ref="E6:E7"/>
    <mergeCell ref="A9:A10"/>
    <mergeCell ref="C9:C10"/>
    <mergeCell ref="E9:E10"/>
    <mergeCell ref="A12:A13"/>
    <mergeCell ref="C12:C13"/>
    <mergeCell ref="E12:E13"/>
    <mergeCell ref="A15:A16"/>
    <mergeCell ref="C15:C16"/>
    <mergeCell ref="E15:E16"/>
    <mergeCell ref="A18:A19"/>
    <mergeCell ref="C18:C19"/>
    <mergeCell ref="E18:E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2</vt:i4>
      </vt:variant>
    </vt:vector>
  </HeadingPairs>
  <TitlesOfParts>
    <vt:vector size="9" baseType="lpstr">
      <vt:lpstr>Yurtdışı Geçici</vt:lpstr>
      <vt:lpstr>yurtiçi sürekli</vt:lpstr>
      <vt:lpstr>Yurtiçi Geçicii</vt:lpstr>
      <vt:lpstr>konaklama 4.madde</vt:lpstr>
      <vt:lpstr>konaklama 5.madde</vt:lpstr>
      <vt:lpstr>konaklma hesp3</vt:lpstr>
      <vt:lpstr>Sayfa1</vt:lpstr>
      <vt:lpstr>'Yurtiçi Geçicii'!Yazdırma_Alanı</vt:lpstr>
      <vt:lpstr>'yurtiçi sürekli'!Yazdırma_Alanı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SELÇUK TEKTAŞ</dc:creator>
  <cp:lastModifiedBy>Bahattin Albas</cp:lastModifiedBy>
  <cp:lastPrinted>2017-09-29T12:22:47Z</cp:lastPrinted>
  <dcterms:created xsi:type="dcterms:W3CDTF">2017-06-12T14:02:20Z</dcterms:created>
  <dcterms:modified xsi:type="dcterms:W3CDTF">2018-12-14T17:31:33Z</dcterms:modified>
</cp:coreProperties>
</file>