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15" activeTab="1"/>
  </bookViews>
  <sheets>
    <sheet name="Sayfa1" sheetId="4" r:id="rId1"/>
    <sheet name="Sayfa2" sheetId="2" r:id="rId2"/>
    <sheet name="Sayfa3" sheetId="5" r:id="rId3"/>
  </sheets>
  <calcPr calcId="162913"/>
</workbook>
</file>

<file path=xl/calcChain.xml><?xml version="1.0" encoding="utf-8"?>
<calcChain xmlns="http://schemas.openxmlformats.org/spreadsheetml/2006/main">
  <c r="B10" i="2" l="1"/>
  <c r="E10" i="2"/>
  <c r="F21" i="2" l="1"/>
  <c r="H21" i="2" s="1"/>
  <c r="F20" i="2"/>
  <c r="H20" i="2" s="1"/>
  <c r="F19" i="2"/>
  <c r="H19" i="2" s="1"/>
  <c r="F18" i="2"/>
  <c r="H18" i="2" s="1"/>
  <c r="F17" i="2"/>
  <c r="H17" i="2" s="1"/>
  <c r="F16" i="2"/>
  <c r="H16" i="2" s="1"/>
  <c r="B21" i="2"/>
  <c r="B20" i="2"/>
  <c r="D20" i="2" s="1"/>
  <c r="B19" i="2"/>
  <c r="D19" i="2" s="1"/>
  <c r="B18" i="2"/>
  <c r="D18" i="2" s="1"/>
  <c r="B17" i="2"/>
  <c r="D17" i="2" s="1"/>
  <c r="B16" i="2"/>
  <c r="D16" i="2" s="1"/>
  <c r="G10" i="2"/>
  <c r="H10" i="2" s="1"/>
  <c r="C10" i="2"/>
  <c r="G16" i="2" l="1"/>
  <c r="I16" i="2" s="1"/>
  <c r="C21" i="2"/>
  <c r="D21" i="2"/>
  <c r="C19" i="2"/>
  <c r="E19" i="2" s="1"/>
  <c r="D10" i="2"/>
  <c r="G21" i="2"/>
  <c r="G18" i="2"/>
  <c r="I18" i="2" s="1"/>
  <c r="C18" i="2"/>
  <c r="E18" i="2" s="1"/>
  <c r="G19" i="2"/>
  <c r="I19" i="2" s="1"/>
  <c r="C16" i="2"/>
  <c r="E16" i="2" s="1"/>
  <c r="C17" i="2"/>
  <c r="E17" i="2" s="1"/>
  <c r="C20" i="2"/>
  <c r="E20" i="2" s="1"/>
  <c r="G20" i="2"/>
  <c r="I20" i="2" s="1"/>
  <c r="G17" i="2"/>
  <c r="E21" i="2" l="1"/>
  <c r="I17" i="2"/>
  <c r="I21" i="2"/>
</calcChain>
</file>

<file path=xl/sharedStrings.xml><?xml version="1.0" encoding="utf-8"?>
<sst xmlns="http://schemas.openxmlformats.org/spreadsheetml/2006/main" count="51" uniqueCount="47">
  <si>
    <t>TUTAR GİREREK EK DERS HESAPLAMA</t>
  </si>
  <si>
    <t>FATURA TOPLAMI</t>
  </si>
  <si>
    <t>EK DERS, HUZUR HAKKI, ÖDÜL ÖDEMELERİ</t>
  </si>
  <si>
    <t>G.V   %15 ise</t>
  </si>
  <si>
    <t>G.V  %20 ise</t>
  </si>
  <si>
    <t>Gelir Ver</t>
  </si>
  <si>
    <t>Ödenecek tutar</t>
  </si>
  <si>
    <t>Gelir V.</t>
  </si>
  <si>
    <t>Ödenen</t>
  </si>
  <si>
    <t>TUTAR GİRİNİZ</t>
  </si>
  <si>
    <t>SAAT GİREREK EK DERS HESAPLAMA</t>
  </si>
  <si>
    <t>TAHAKKUK</t>
  </si>
  <si>
    <t>GELİR V</t>
  </si>
  <si>
    <t>DAMGA V.</t>
  </si>
  <si>
    <t>ELE GEÇEN</t>
  </si>
  <si>
    <t xml:space="preserve">% 15 DİLİMİNDE İSE  </t>
  </si>
  <si>
    <t>% 20 DİLİMİNDE İSE</t>
  </si>
  <si>
    <t>(ÖĞRETMEN) GÜNDÜZ</t>
  </si>
  <si>
    <t>(ÖĞRETMEN) GECE</t>
  </si>
  <si>
    <t>ÖĞRETİM GÖREVLİSİ</t>
  </si>
  <si>
    <t>YARDIMCI  DOÇENT</t>
  </si>
  <si>
    <t>EK DERS SAATİNİ GİRİNİZ</t>
  </si>
  <si>
    <t>DOÇENT</t>
  </si>
  <si>
    <t>PROFESÖR</t>
  </si>
  <si>
    <t>AYLIK KATSAYI</t>
  </si>
  <si>
    <t>Ocak ve temmuz aylarında katsayı değişince DEĞİŞTİRİNİZ</t>
  </si>
  <si>
    <t>Damga V. (Binde 7,48)</t>
  </si>
  <si>
    <t>Damga V. (Binde 7,59)</t>
  </si>
  <si>
    <t>Döküman Numarası:</t>
  </si>
  <si>
    <t>İlk Yayın Tarihi:</t>
  </si>
  <si>
    <t>Revizyon Tarihi:</t>
  </si>
  <si>
    <t>Revizyon No:</t>
  </si>
  <si>
    <t>FRM-0555</t>
  </si>
  <si>
    <t>Ek Ders Hesaplama Formu</t>
  </si>
  <si>
    <t>Adres:</t>
  </si>
  <si>
    <t>Hükümet Meydanı No: 2
06050 Ulus, Altındağ/ANKARA</t>
  </si>
  <si>
    <t>Telefon</t>
  </si>
  <si>
    <t>0312 596 44 44-45</t>
  </si>
  <si>
    <t>İnternet Adresi</t>
  </si>
  <si>
    <t>www.asbu.edu.tr</t>
  </si>
  <si>
    <t>E-Posta</t>
  </si>
  <si>
    <t>bilgi@asbu.edu.tr</t>
  </si>
  <si>
    <t>REVİZYON BİLGİLERİ</t>
  </si>
  <si>
    <t>Revizyon No</t>
  </si>
  <si>
    <t>Revizyon Tarihi</t>
  </si>
  <si>
    <t>Revizyon Açıklaması</t>
  </si>
  <si>
    <t xml:space="preserve">       İlk yayın.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</si>
</sst>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16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b/>
      <sz val="13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30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rgb="FFFF0000"/>
      <name val="Calibri"/>
      <family val="2"/>
      <charset val="162"/>
      <scheme val="minor"/>
    </font>
    <font>
      <sz val="15"/>
      <color theme="1"/>
      <name val="Calibri"/>
      <family val="2"/>
      <scheme val="minor"/>
    </font>
    <font>
      <b/>
      <sz val="9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25"/>
      <color theme="1"/>
      <name val="Times New Roman"/>
      <family val="1"/>
      <charset val="162"/>
    </font>
    <font>
      <sz val="15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8"/>
      <color rgb="FFFF0000"/>
      <name val="Times New Roman"/>
      <family val="1"/>
      <charset val="162"/>
    </font>
    <font>
      <sz val="10"/>
      <color theme="0"/>
      <name val="Calibri"/>
      <family val="2"/>
      <scheme val="minor"/>
    </font>
    <font>
      <b/>
      <sz val="16"/>
      <color theme="1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sz val="11"/>
      <color theme="1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u/>
      <sz val="11"/>
      <color theme="10"/>
      <name val="Calibri"/>
      <family val="2"/>
      <scheme val="minor"/>
    </font>
    <font>
      <b/>
      <sz val="11"/>
      <color theme="1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u/>
      <sz val="11"/>
      <color theme="1"/>
      <name val="Cambria"/>
      <family val="1"/>
      <charset val="162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" fontId="7" fillId="7" borderId="6" xfId="0" applyNumberFormat="1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4" fontId="9" fillId="6" borderId="2" xfId="0" applyNumberFormat="1" applyFont="1" applyFill="1" applyBorder="1" applyAlignment="1">
      <alignment horizontal="center"/>
    </xf>
    <xf numFmtId="4" fontId="9" fillId="6" borderId="2" xfId="0" applyNumberFormat="1" applyFont="1" applyFill="1" applyBorder="1" applyAlignment="1">
      <alignment horizontal="center" vertical="center"/>
    </xf>
    <xf numFmtId="4" fontId="9" fillId="6" borderId="5" xfId="0" applyNumberFormat="1" applyFont="1" applyFill="1" applyBorder="1" applyAlignment="1">
      <alignment horizontal="center"/>
    </xf>
    <xf numFmtId="4" fontId="9" fillId="7" borderId="2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center" vertical="top"/>
    </xf>
    <xf numFmtId="0" fontId="11" fillId="0" borderId="0" xfId="0" applyFont="1" applyAlignment="1">
      <alignment horizontal="center"/>
    </xf>
    <xf numFmtId="0" fontId="12" fillId="8" borderId="11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4" fontId="12" fillId="6" borderId="2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4" fontId="12" fillId="4" borderId="2" xfId="0" applyNumberFormat="1" applyFont="1" applyFill="1" applyBorder="1" applyAlignment="1">
      <alignment horizontal="center"/>
    </xf>
    <xf numFmtId="0" fontId="13" fillId="8" borderId="12" xfId="0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0" fontId="15" fillId="3" borderId="2" xfId="0" applyFont="1" applyFill="1" applyBorder="1" applyAlignment="1">
      <alignment horizontal="center"/>
    </xf>
    <xf numFmtId="4" fontId="16" fillId="6" borderId="2" xfId="0" applyNumberFormat="1" applyFont="1" applyFill="1" applyBorder="1" applyAlignment="1">
      <alignment horizontal="center" vertical="center"/>
    </xf>
    <xf numFmtId="4" fontId="16" fillId="6" borderId="2" xfId="0" applyNumberFormat="1" applyFont="1" applyFill="1" applyBorder="1" applyAlignment="1">
      <alignment horizontal="center"/>
    </xf>
    <xf numFmtId="4" fontId="16" fillId="4" borderId="2" xfId="0" applyNumberFormat="1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/>
    </xf>
    <xf numFmtId="0" fontId="17" fillId="10" borderId="2" xfId="0" applyFont="1" applyFill="1" applyBorder="1"/>
    <xf numFmtId="0" fontId="2" fillId="10" borderId="2" xfId="0" applyFont="1" applyFill="1" applyBorder="1" applyAlignment="1">
      <alignment horizontal="center"/>
    </xf>
    <xf numFmtId="0" fontId="17" fillId="10" borderId="2" xfId="0" applyFont="1" applyFill="1" applyBorder="1" applyAlignment="1">
      <alignment horizontal="left"/>
    </xf>
    <xf numFmtId="0" fontId="18" fillId="3" borderId="0" xfId="0" applyFont="1" applyFill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14" fillId="5" borderId="13" xfId="0" applyFont="1" applyFill="1" applyBorder="1" applyAlignment="1">
      <alignment horizontal="center"/>
    </xf>
    <xf numFmtId="0" fontId="14" fillId="5" borderId="6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14" fillId="9" borderId="13" xfId="0" applyFont="1" applyFill="1" applyBorder="1" applyAlignment="1">
      <alignment horizontal="center"/>
    </xf>
    <xf numFmtId="0" fontId="14" fillId="9" borderId="6" xfId="0" applyFont="1" applyFill="1" applyBorder="1" applyAlignment="1">
      <alignment horizontal="center"/>
    </xf>
    <xf numFmtId="0" fontId="14" fillId="9" borderId="7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1" fillId="12" borderId="0" xfId="0" applyFont="1" applyFill="1" applyAlignment="1">
      <alignment horizontal="center" vertical="center"/>
    </xf>
    <xf numFmtId="4" fontId="6" fillId="3" borderId="4" xfId="0" applyNumberFormat="1" applyFont="1" applyFill="1" applyBorder="1" applyAlignment="1">
      <alignment horizontal="center" vertical="center"/>
    </xf>
    <xf numFmtId="4" fontId="6" fillId="3" borderId="8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/>
    </xf>
    <xf numFmtId="0" fontId="3" fillId="11" borderId="0" xfId="0" applyFont="1" applyFill="1" applyAlignment="1">
      <alignment horizontal="center" vertical="center" wrapText="1"/>
    </xf>
    <xf numFmtId="4" fontId="9" fillId="7" borderId="9" xfId="0" applyNumberFormat="1" applyFont="1" applyFill="1" applyBorder="1" applyAlignment="1">
      <alignment horizontal="center"/>
    </xf>
    <xf numFmtId="4" fontId="9" fillId="7" borderId="7" xfId="0" applyNumberFormat="1" applyFont="1" applyFill="1" applyBorder="1" applyAlignment="1">
      <alignment horizontal="center"/>
    </xf>
    <xf numFmtId="4" fontId="2" fillId="8" borderId="10" xfId="0" applyNumberFormat="1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4" fontId="1" fillId="8" borderId="0" xfId="0" applyNumberFormat="1" applyFont="1" applyFill="1" applyBorder="1" applyAlignment="1">
      <alignment horizontal="center"/>
    </xf>
    <xf numFmtId="0" fontId="3" fillId="11" borderId="0" xfId="0" applyFont="1" applyFill="1" applyAlignment="1">
      <alignment vertical="center" wrapText="1"/>
    </xf>
    <xf numFmtId="0" fontId="20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4" xfId="0" applyFont="1" applyBorder="1" applyAlignment="1">
      <alignment horizontal="left" vertical="center"/>
    </xf>
    <xf numFmtId="0" fontId="22" fillId="0" borderId="14" xfId="0" applyFont="1" applyBorder="1"/>
    <xf numFmtId="0" fontId="23" fillId="0" borderId="14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center" vertical="center"/>
    </xf>
    <xf numFmtId="0" fontId="26" fillId="8" borderId="14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top" wrapText="1"/>
    </xf>
    <xf numFmtId="0" fontId="25" fillId="0" borderId="14" xfId="0" applyFont="1" applyBorder="1" applyAlignment="1">
      <alignment horizontal="center" vertical="center" wrapText="1"/>
    </xf>
    <xf numFmtId="0" fontId="28" fillId="0" borderId="14" xfId="1" applyFont="1" applyBorder="1" applyAlignment="1">
      <alignment horizontal="left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266700</xdr:colOff>
          <xdr:row>52</xdr:row>
          <xdr:rowOff>142875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480392</xdr:colOff>
      <xdr:row>8</xdr:row>
      <xdr:rowOff>422412</xdr:rowOff>
    </xdr:from>
    <xdr:to>
      <xdr:col>0</xdr:col>
      <xdr:colOff>745435</xdr:colOff>
      <xdr:row>10</xdr:row>
      <xdr:rowOff>149086</xdr:rowOff>
    </xdr:to>
    <xdr:sp macro="" textlink="">
      <xdr:nvSpPr>
        <xdr:cNvPr id="2" name="Yukarı Ok 1"/>
        <xdr:cNvSpPr/>
      </xdr:nvSpPr>
      <xdr:spPr>
        <a:xfrm>
          <a:off x="480392" y="1391477"/>
          <a:ext cx="265043" cy="389283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oneCell">
    <xdr:from>
      <xdr:col>0</xdr:col>
      <xdr:colOff>480392</xdr:colOff>
      <xdr:row>15</xdr:row>
      <xdr:rowOff>397564</xdr:rowOff>
    </xdr:from>
    <xdr:to>
      <xdr:col>0</xdr:col>
      <xdr:colOff>786848</xdr:colOff>
      <xdr:row>18</xdr:row>
      <xdr:rowOff>248478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392" y="3230216"/>
          <a:ext cx="306456" cy="786849"/>
        </a:xfrm>
        <a:prstGeom prst="rect">
          <a:avLst/>
        </a:prstGeom>
      </xdr:spPr>
    </xdr:pic>
    <xdr:clientData/>
  </xdr:twoCellAnchor>
  <xdr:twoCellAnchor>
    <xdr:from>
      <xdr:col>9</xdr:col>
      <xdr:colOff>795131</xdr:colOff>
      <xdr:row>7</xdr:row>
      <xdr:rowOff>198782</xdr:rowOff>
    </xdr:from>
    <xdr:to>
      <xdr:col>10</xdr:col>
      <xdr:colOff>331304</xdr:colOff>
      <xdr:row>8</xdr:row>
      <xdr:rowOff>190500</xdr:rowOff>
    </xdr:to>
    <xdr:cxnSp macro="">
      <xdr:nvCxnSpPr>
        <xdr:cNvPr id="5" name="Dirsek Bağlayıcısı 4"/>
        <xdr:cNvCxnSpPr/>
      </xdr:nvCxnSpPr>
      <xdr:spPr>
        <a:xfrm>
          <a:off x="8365435" y="927652"/>
          <a:ext cx="886239" cy="231913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198783</xdr:colOff>
      <xdr:row>0</xdr:row>
      <xdr:rowOff>66261</xdr:rowOff>
    </xdr:from>
    <xdr:to>
      <xdr:col>0</xdr:col>
      <xdr:colOff>1051892</xdr:colOff>
      <xdr:row>3</xdr:row>
      <xdr:rowOff>207065</xdr:rowOff>
    </xdr:to>
    <xdr:pic>
      <xdr:nvPicPr>
        <xdr:cNvPr id="6" name="Resim 5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8783" y="66261"/>
          <a:ext cx="853109" cy="8365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Belgesi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bu.edu.t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3:A14"/>
  <sheetViews>
    <sheetView topLeftCell="A4" workbookViewId="0">
      <selection activeCell="N23" sqref="N23"/>
    </sheetView>
  </sheetViews>
  <sheetFormatPr defaultRowHeight="15" x14ac:dyDescent="0.25"/>
  <sheetData>
    <row r="13" ht="15" customHeight="1" x14ac:dyDescent="0.25"/>
    <row r="14" ht="15" customHeight="1" x14ac:dyDescent="0.25"/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2049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266700</xdr:colOff>
                <xdr:row>52</xdr:row>
                <xdr:rowOff>142875</xdr:rowOff>
              </to>
            </anchor>
          </objectPr>
        </oleObject>
      </mc:Choice>
      <mc:Fallback>
        <oleObject progId="Word.Document.12" shapeId="2049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zoomScale="115" zoomScaleNormal="115" workbookViewId="0">
      <selection activeCell="B1" sqref="B1:I4"/>
    </sheetView>
  </sheetViews>
  <sheetFormatPr defaultRowHeight="12.75" x14ac:dyDescent="0.2"/>
  <cols>
    <col min="1" max="1" width="19.5703125" style="1" customWidth="1"/>
    <col min="2" max="2" width="11.5703125" style="2" bestFit="1" customWidth="1"/>
    <col min="3" max="3" width="12.28515625" style="2" customWidth="1"/>
    <col min="4" max="4" width="9.7109375" style="2" customWidth="1"/>
    <col min="5" max="5" width="13.85546875" style="23" bestFit="1" customWidth="1"/>
    <col min="6" max="6" width="11.5703125" style="2" bestFit="1" customWidth="1"/>
    <col min="7" max="7" width="14.28515625" style="1" customWidth="1"/>
    <col min="8" max="8" width="9.28515625" style="1" bestFit="1" customWidth="1"/>
    <col min="9" max="9" width="11.28515625" style="1" bestFit="1" customWidth="1"/>
    <col min="10" max="10" width="20.28515625" style="1" bestFit="1" customWidth="1"/>
    <col min="11" max="11" width="5.5703125" style="2" customWidth="1"/>
    <col min="12" max="12" width="6.28515625" style="1" customWidth="1"/>
    <col min="13" max="13" width="20.85546875" style="1" customWidth="1"/>
    <col min="14" max="14" width="0.140625" style="1" hidden="1" customWidth="1"/>
    <col min="15" max="16384" width="9.140625" style="1"/>
  </cols>
  <sheetData>
    <row r="1" spans="1:14" ht="18" x14ac:dyDescent="0.25">
      <c r="A1" s="62"/>
      <c r="B1" s="61" t="s">
        <v>33</v>
      </c>
      <c r="C1" s="61"/>
      <c r="D1" s="61"/>
      <c r="E1" s="61"/>
      <c r="F1" s="61"/>
      <c r="G1" s="61"/>
      <c r="H1" s="61"/>
      <c r="I1" s="61"/>
      <c r="J1" s="64" t="s">
        <v>28</v>
      </c>
      <c r="K1" s="64"/>
      <c r="L1" s="64"/>
      <c r="M1" s="63" t="s">
        <v>32</v>
      </c>
    </row>
    <row r="2" spans="1:14" ht="18" x14ac:dyDescent="0.2">
      <c r="A2" s="62"/>
      <c r="B2" s="61"/>
      <c r="C2" s="61"/>
      <c r="D2" s="61"/>
      <c r="E2" s="61"/>
      <c r="F2" s="61"/>
      <c r="G2" s="61"/>
      <c r="H2" s="61"/>
      <c r="I2" s="61"/>
      <c r="J2" s="64" t="s">
        <v>29</v>
      </c>
      <c r="K2" s="64"/>
      <c r="L2" s="64"/>
      <c r="M2" s="65"/>
    </row>
    <row r="3" spans="1:14" ht="18" x14ac:dyDescent="0.2">
      <c r="A3" s="62"/>
      <c r="B3" s="61"/>
      <c r="C3" s="61"/>
      <c r="D3" s="61"/>
      <c r="E3" s="61"/>
      <c r="F3" s="61"/>
      <c r="G3" s="61"/>
      <c r="H3" s="61"/>
      <c r="I3" s="61"/>
      <c r="J3" s="64" t="s">
        <v>30</v>
      </c>
      <c r="K3" s="64"/>
      <c r="L3" s="64"/>
      <c r="M3" s="65"/>
    </row>
    <row r="4" spans="1:14" ht="18" x14ac:dyDescent="0.2">
      <c r="A4" s="62"/>
      <c r="B4" s="61"/>
      <c r="C4" s="61"/>
      <c r="D4" s="61"/>
      <c r="E4" s="61"/>
      <c r="F4" s="61"/>
      <c r="G4" s="61"/>
      <c r="H4" s="61"/>
      <c r="I4" s="61"/>
      <c r="J4" s="64" t="s">
        <v>31</v>
      </c>
      <c r="K4" s="64"/>
      <c r="L4" s="64"/>
      <c r="M4" s="65"/>
    </row>
    <row r="6" spans="1:14" ht="26.25" thickBot="1" x14ac:dyDescent="0.25">
      <c r="A6" s="41" t="s">
        <v>0</v>
      </c>
      <c r="B6" s="41"/>
      <c r="C6" s="41"/>
      <c r="D6" s="41"/>
      <c r="E6" s="41"/>
      <c r="F6" s="41"/>
      <c r="G6" s="41"/>
      <c r="H6" s="41"/>
      <c r="J6" s="52" t="s">
        <v>24</v>
      </c>
      <c r="K6" s="52"/>
    </row>
    <row r="7" spans="1:14" ht="18" thickTop="1" thickBot="1" x14ac:dyDescent="0.3">
      <c r="A7" s="3" t="s">
        <v>1</v>
      </c>
      <c r="B7" s="42" t="s">
        <v>2</v>
      </c>
      <c r="C7" s="42"/>
      <c r="D7" s="42"/>
      <c r="E7" s="42"/>
      <c r="F7" s="42"/>
      <c r="G7" s="42"/>
      <c r="H7" s="42"/>
      <c r="I7" s="4"/>
      <c r="J7" s="43">
        <v>0.13059699999999999</v>
      </c>
      <c r="K7" s="43"/>
    </row>
    <row r="8" spans="1:14" ht="18.75" thickTop="1" thickBot="1" x14ac:dyDescent="0.35">
      <c r="A8" s="44">
        <v>200</v>
      </c>
      <c r="B8" s="46" t="s">
        <v>3</v>
      </c>
      <c r="C8" s="46"/>
      <c r="D8" s="47"/>
      <c r="E8" s="5"/>
      <c r="F8" s="48" t="s">
        <v>4</v>
      </c>
      <c r="G8" s="49"/>
      <c r="H8" s="49"/>
      <c r="J8" s="43"/>
      <c r="K8" s="43"/>
    </row>
    <row r="9" spans="1:14" ht="90.75" customHeight="1" thickTop="1" thickBot="1" x14ac:dyDescent="0.3">
      <c r="A9" s="45"/>
      <c r="B9" s="6" t="s">
        <v>26</v>
      </c>
      <c r="C9" s="7" t="s">
        <v>5</v>
      </c>
      <c r="D9" s="8" t="s">
        <v>6</v>
      </c>
      <c r="E9" s="50" t="s">
        <v>27</v>
      </c>
      <c r="F9" s="51"/>
      <c r="G9" s="9" t="s">
        <v>7</v>
      </c>
      <c r="H9" s="9" t="s">
        <v>8</v>
      </c>
      <c r="J9" s="53"/>
      <c r="K9" s="53"/>
      <c r="L9" s="54" t="s">
        <v>25</v>
      </c>
      <c r="M9" s="54"/>
      <c r="N9" s="60"/>
    </row>
    <row r="10" spans="1:14" ht="18.75" thickTop="1" thickBot="1" x14ac:dyDescent="0.35">
      <c r="A10" s="10"/>
      <c r="B10" s="11">
        <f>A8*7.48/1000</f>
        <v>1.496</v>
      </c>
      <c r="C10" s="12">
        <f>A8*15/100</f>
        <v>30</v>
      </c>
      <c r="D10" s="13">
        <f>A8-(B10+C10)</f>
        <v>168.50399999999999</v>
      </c>
      <c r="E10" s="55">
        <f>A8*7.48/1000</f>
        <v>1.496</v>
      </c>
      <c r="F10" s="56"/>
      <c r="G10" s="14">
        <f>A8*20/100</f>
        <v>40</v>
      </c>
      <c r="H10" s="14">
        <f>A8-(E10+G10)</f>
        <v>158.50399999999999</v>
      </c>
    </row>
    <row r="11" spans="1:14" ht="13.5" thickTop="1" x14ac:dyDescent="0.2">
      <c r="B11" s="57"/>
      <c r="C11" s="57"/>
      <c r="D11" s="57"/>
      <c r="E11" s="58"/>
      <c r="F11" s="58"/>
      <c r="G11" s="58"/>
      <c r="H11" s="58"/>
    </row>
    <row r="12" spans="1:14" s="2" customFormat="1" x14ac:dyDescent="0.2">
      <c r="A12" s="15" t="s">
        <v>9</v>
      </c>
    </row>
    <row r="13" spans="1:14" s="16" customFormat="1" ht="26.25" thickBot="1" x14ac:dyDescent="0.4">
      <c r="A13" s="59" t="s">
        <v>10</v>
      </c>
      <c r="B13" s="59"/>
      <c r="C13" s="59"/>
      <c r="D13" s="59"/>
      <c r="E13" s="59"/>
      <c r="F13" s="59"/>
      <c r="G13" s="59"/>
      <c r="H13" s="59"/>
      <c r="I13" s="59"/>
      <c r="J13" s="2"/>
    </row>
    <row r="14" spans="1:14" ht="21" thickTop="1" thickBot="1" x14ac:dyDescent="0.35">
      <c r="A14" s="17"/>
      <c r="B14" s="18" t="s">
        <v>11</v>
      </c>
      <c r="C14" s="18" t="s">
        <v>12</v>
      </c>
      <c r="D14" s="19" t="s">
        <v>13</v>
      </c>
      <c r="E14" s="18" t="s">
        <v>14</v>
      </c>
      <c r="F14" s="20" t="s">
        <v>11</v>
      </c>
      <c r="G14" s="20" t="s">
        <v>12</v>
      </c>
      <c r="H14" s="21" t="s">
        <v>13</v>
      </c>
      <c r="I14" s="20" t="s">
        <v>14</v>
      </c>
      <c r="J14" s="16"/>
    </row>
    <row r="15" spans="1:14" s="24" customFormat="1" ht="21" thickTop="1" thickBot="1" x14ac:dyDescent="0.35">
      <c r="A15" s="22"/>
      <c r="B15" s="35" t="s">
        <v>15</v>
      </c>
      <c r="C15" s="36"/>
      <c r="D15" s="36"/>
      <c r="E15" s="37"/>
      <c r="F15" s="38" t="s">
        <v>16</v>
      </c>
      <c r="G15" s="39"/>
      <c r="H15" s="39"/>
      <c r="I15" s="40"/>
      <c r="J15" s="16"/>
      <c r="K15" s="23"/>
    </row>
    <row r="16" spans="1:14" ht="32.25" thickTop="1" thickBot="1" x14ac:dyDescent="0.45">
      <c r="A16" s="25">
        <v>1</v>
      </c>
      <c r="B16" s="26">
        <f>A16*J7*140</f>
        <v>18.283579999999997</v>
      </c>
      <c r="C16" s="27">
        <f>B16*15/100</f>
        <v>2.742537</v>
      </c>
      <c r="D16" s="27">
        <f t="shared" ref="D16:D21" si="0">B16*7.59/1000</f>
        <v>0.13877237219999997</v>
      </c>
      <c r="E16" s="27">
        <f>B16-(C16+D16)</f>
        <v>15.402270627799997</v>
      </c>
      <c r="F16" s="28">
        <f>A16*J7*140</f>
        <v>18.283579999999997</v>
      </c>
      <c r="G16" s="29">
        <f>F16*20/100</f>
        <v>3.6567159999999994</v>
      </c>
      <c r="H16" s="29">
        <f>F16*7.59/1000</f>
        <v>0.13877237219999997</v>
      </c>
      <c r="I16" s="29">
        <f>F16-(G16+H16)</f>
        <v>14.488091627799998</v>
      </c>
      <c r="J16" s="30" t="s">
        <v>17</v>
      </c>
      <c r="K16" s="31">
        <v>140</v>
      </c>
    </row>
    <row r="17" spans="1:13" ht="21" thickTop="1" thickBot="1" x14ac:dyDescent="0.35">
      <c r="A17" s="24"/>
      <c r="B17" s="26">
        <f>A16*J7*150</f>
        <v>19.589549999999999</v>
      </c>
      <c r="C17" s="27">
        <f>B17*15/100</f>
        <v>2.9384325000000002</v>
      </c>
      <c r="D17" s="27">
        <f t="shared" si="0"/>
        <v>0.1486846845</v>
      </c>
      <c r="E17" s="27">
        <f>B17-(C17+D17)</f>
        <v>16.502432815500001</v>
      </c>
      <c r="F17" s="28">
        <f>A16*J7*150</f>
        <v>19.589549999999999</v>
      </c>
      <c r="G17" s="29">
        <f>F17*20/100</f>
        <v>3.91791</v>
      </c>
      <c r="H17" s="29">
        <f>F17*7.59/1000</f>
        <v>0.1486846845</v>
      </c>
      <c r="I17" s="29">
        <f>F17-(G17+H17)</f>
        <v>15.522955315499999</v>
      </c>
      <c r="J17" s="30" t="s">
        <v>18</v>
      </c>
      <c r="K17" s="31">
        <v>150</v>
      </c>
    </row>
    <row r="18" spans="1:13" ht="21" thickTop="1" thickBot="1" x14ac:dyDescent="0.35">
      <c r="B18" s="26">
        <f>A16*160*J7</f>
        <v>20.895519999999998</v>
      </c>
      <c r="C18" s="27">
        <f t="shared" ref="C18:C21" si="1">B18*15/100</f>
        <v>3.134328</v>
      </c>
      <c r="D18" s="27">
        <f t="shared" si="0"/>
        <v>0.15859699679999997</v>
      </c>
      <c r="E18" s="27">
        <f t="shared" ref="E18:E21" si="2">B18-(C18+D18)</f>
        <v>17.602595003199998</v>
      </c>
      <c r="F18" s="29">
        <f>A16*160*J7</f>
        <v>20.895519999999998</v>
      </c>
      <c r="G18" s="29">
        <f t="shared" ref="G18:G21" si="3">F18*20/100</f>
        <v>4.1791039999999997</v>
      </c>
      <c r="H18" s="29">
        <f t="shared" ref="H18:H21" si="4">F18*7.59/1000</f>
        <v>0.15859699679999997</v>
      </c>
      <c r="I18" s="29">
        <f t="shared" ref="I18:I21" si="5">F18-(G18+H18)</f>
        <v>16.557819003199999</v>
      </c>
      <c r="J18" s="32" t="s">
        <v>19</v>
      </c>
      <c r="K18" s="31">
        <v>160</v>
      </c>
    </row>
    <row r="19" spans="1:13" ht="21" thickTop="1" thickBot="1" x14ac:dyDescent="0.35">
      <c r="B19" s="26">
        <f>A16*200*J7</f>
        <v>26.119399999999999</v>
      </c>
      <c r="C19" s="27">
        <f t="shared" si="1"/>
        <v>3.91791</v>
      </c>
      <c r="D19" s="27">
        <f t="shared" si="0"/>
        <v>0.19824624599999999</v>
      </c>
      <c r="E19" s="27">
        <f t="shared" si="2"/>
        <v>22.003243754</v>
      </c>
      <c r="F19" s="29">
        <f>200*A16*J7</f>
        <v>26.119399999999999</v>
      </c>
      <c r="G19" s="29">
        <f t="shared" si="3"/>
        <v>5.2238799999999994</v>
      </c>
      <c r="H19" s="29">
        <f t="shared" si="4"/>
        <v>0.19824624599999999</v>
      </c>
      <c r="I19" s="29">
        <f t="shared" si="5"/>
        <v>20.697273754000001</v>
      </c>
      <c r="J19" s="32" t="s">
        <v>20</v>
      </c>
      <c r="K19" s="31">
        <v>200</v>
      </c>
    </row>
    <row r="20" spans="1:13" ht="22.5" thickTop="1" thickBot="1" x14ac:dyDescent="0.35">
      <c r="A20" s="33" t="s">
        <v>21</v>
      </c>
      <c r="B20" s="26">
        <f>A16*250*J7</f>
        <v>32.649249999999995</v>
      </c>
      <c r="C20" s="27">
        <f t="shared" si="1"/>
        <v>4.8973874999999989</v>
      </c>
      <c r="D20" s="27">
        <f t="shared" si="0"/>
        <v>0.24780780749999998</v>
      </c>
      <c r="E20" s="27">
        <f t="shared" si="2"/>
        <v>27.504054692499995</v>
      </c>
      <c r="F20" s="29">
        <f>A16*250*J7</f>
        <v>32.649249999999995</v>
      </c>
      <c r="G20" s="29">
        <f t="shared" si="3"/>
        <v>6.5298499999999988</v>
      </c>
      <c r="H20" s="29">
        <f t="shared" si="4"/>
        <v>0.24780780749999998</v>
      </c>
      <c r="I20" s="29">
        <f t="shared" si="5"/>
        <v>25.871592192499996</v>
      </c>
      <c r="J20" s="32" t="s">
        <v>22</v>
      </c>
      <c r="K20" s="31">
        <v>250</v>
      </c>
    </row>
    <row r="21" spans="1:13" ht="21" thickTop="1" thickBot="1" x14ac:dyDescent="0.35">
      <c r="B21" s="26">
        <f>A16*300*J7</f>
        <v>39.179099999999998</v>
      </c>
      <c r="C21" s="27">
        <f t="shared" si="1"/>
        <v>5.8768650000000004</v>
      </c>
      <c r="D21" s="27">
        <f t="shared" si="0"/>
        <v>0.29736936899999999</v>
      </c>
      <c r="E21" s="27">
        <f t="shared" si="2"/>
        <v>33.004865631000001</v>
      </c>
      <c r="F21" s="29">
        <f>A16*300*J7</f>
        <v>39.179099999999998</v>
      </c>
      <c r="G21" s="29">
        <f t="shared" si="3"/>
        <v>7.83582</v>
      </c>
      <c r="H21" s="29">
        <f t="shared" si="4"/>
        <v>0.29736936899999999</v>
      </c>
      <c r="I21" s="29">
        <f t="shared" si="5"/>
        <v>31.045910630999998</v>
      </c>
      <c r="J21" s="32" t="s">
        <v>23</v>
      </c>
      <c r="K21" s="31">
        <v>300</v>
      </c>
    </row>
    <row r="22" spans="1:13" ht="13.5" thickTop="1" x14ac:dyDescent="0.2">
      <c r="B22" s="34"/>
      <c r="K22" s="1"/>
    </row>
    <row r="23" spans="1:13" x14ac:dyDescent="0.2">
      <c r="B23" s="34"/>
      <c r="K23" s="1"/>
    </row>
    <row r="24" spans="1:13" x14ac:dyDescent="0.2">
      <c r="B24" s="34"/>
      <c r="K24" s="1"/>
    </row>
    <row r="25" spans="1:13" x14ac:dyDescent="0.2">
      <c r="B25" s="34"/>
      <c r="K25" s="1"/>
    </row>
    <row r="26" spans="1:13" x14ac:dyDescent="0.2">
      <c r="A26" s="68" t="s">
        <v>42</v>
      </c>
      <c r="B26" s="68"/>
      <c r="C26" s="69" t="s">
        <v>43</v>
      </c>
      <c r="D26" s="69"/>
      <c r="E26" s="69"/>
      <c r="F26" s="69" t="s">
        <v>44</v>
      </c>
      <c r="G26" s="69"/>
      <c r="H26" s="69"/>
      <c r="I26" s="69"/>
      <c r="J26" s="69"/>
      <c r="K26" s="69" t="s">
        <v>45</v>
      </c>
      <c r="L26" s="69"/>
      <c r="M26" s="69"/>
    </row>
    <row r="27" spans="1:13" x14ac:dyDescent="0.2">
      <c r="A27" s="68"/>
      <c r="B27" s="68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</row>
    <row r="28" spans="1:13" ht="14.25" x14ac:dyDescent="0.2">
      <c r="A28" s="68"/>
      <c r="B28" s="68"/>
      <c r="C28" s="70">
        <v>0</v>
      </c>
      <c r="D28" s="70"/>
      <c r="E28" s="70"/>
      <c r="F28" s="71"/>
      <c r="G28" s="71"/>
      <c r="H28" s="71"/>
      <c r="I28" s="71"/>
      <c r="J28" s="71"/>
      <c r="K28" s="72" t="s">
        <v>46</v>
      </c>
      <c r="L28" s="72"/>
      <c r="M28" s="72"/>
    </row>
    <row r="29" spans="1:13" x14ac:dyDescent="0.2">
      <c r="B29" s="34"/>
      <c r="K29" s="1"/>
    </row>
    <row r="30" spans="1:13" x14ac:dyDescent="0.2">
      <c r="B30" s="34"/>
      <c r="K30" s="1"/>
    </row>
    <row r="31" spans="1:13" x14ac:dyDescent="0.2">
      <c r="B31" s="34"/>
      <c r="K31" s="1"/>
    </row>
    <row r="32" spans="1:13" x14ac:dyDescent="0.2">
      <c r="B32" s="34"/>
      <c r="K32" s="1"/>
    </row>
    <row r="33" spans="1:13" ht="14.25" x14ac:dyDescent="0.2">
      <c r="A33" s="73" t="s">
        <v>34</v>
      </c>
      <c r="B33" s="66" t="s">
        <v>35</v>
      </c>
      <c r="C33" s="66"/>
      <c r="D33" s="66"/>
      <c r="E33" s="66"/>
      <c r="F33" s="66"/>
      <c r="G33" s="66"/>
      <c r="H33" s="66"/>
      <c r="I33" s="74" t="s">
        <v>36</v>
      </c>
      <c r="J33" s="74"/>
      <c r="K33" s="67" t="s">
        <v>37</v>
      </c>
      <c r="L33" s="67"/>
      <c r="M33" s="67"/>
    </row>
    <row r="34" spans="1:13" ht="14.25" x14ac:dyDescent="0.2">
      <c r="A34" s="73"/>
      <c r="B34" s="66"/>
      <c r="C34" s="66"/>
      <c r="D34" s="66"/>
      <c r="E34" s="66"/>
      <c r="F34" s="66"/>
      <c r="G34" s="66"/>
      <c r="H34" s="66"/>
      <c r="I34" s="74" t="s">
        <v>38</v>
      </c>
      <c r="J34" s="74"/>
      <c r="K34" s="75" t="s">
        <v>39</v>
      </c>
      <c r="L34" s="75"/>
      <c r="M34" s="75"/>
    </row>
    <row r="35" spans="1:13" ht="14.25" x14ac:dyDescent="0.2">
      <c r="A35" s="73"/>
      <c r="B35" s="66"/>
      <c r="C35" s="66"/>
      <c r="D35" s="66"/>
      <c r="E35" s="66"/>
      <c r="F35" s="66"/>
      <c r="G35" s="66"/>
      <c r="H35" s="66"/>
      <c r="I35" s="74" t="s">
        <v>40</v>
      </c>
      <c r="J35" s="74"/>
      <c r="K35" s="67" t="s">
        <v>41</v>
      </c>
      <c r="L35" s="67"/>
      <c r="M35" s="67"/>
    </row>
  </sheetData>
  <mergeCells count="37">
    <mergeCell ref="K28:M28"/>
    <mergeCell ref="A1:A4"/>
    <mergeCell ref="L9:M9"/>
    <mergeCell ref="A33:A35"/>
    <mergeCell ref="B33:H35"/>
    <mergeCell ref="I33:J33"/>
    <mergeCell ref="K33:M33"/>
    <mergeCell ref="I34:J34"/>
    <mergeCell ref="K34:M34"/>
    <mergeCell ref="I35:J35"/>
    <mergeCell ref="K35:M35"/>
    <mergeCell ref="A26:B28"/>
    <mergeCell ref="C26:E27"/>
    <mergeCell ref="F26:J27"/>
    <mergeCell ref="K26:M27"/>
    <mergeCell ref="C28:E28"/>
    <mergeCell ref="F28:J28"/>
    <mergeCell ref="B1:I4"/>
    <mergeCell ref="J1:L1"/>
    <mergeCell ref="J2:L2"/>
    <mergeCell ref="J3:L3"/>
    <mergeCell ref="J4:L4"/>
    <mergeCell ref="E10:F10"/>
    <mergeCell ref="B11:D11"/>
    <mergeCell ref="E11:H11"/>
    <mergeCell ref="A13:I13"/>
    <mergeCell ref="B15:E15"/>
    <mergeCell ref="F15:I15"/>
    <mergeCell ref="A6:H6"/>
    <mergeCell ref="B7:H7"/>
    <mergeCell ref="J7:K8"/>
    <mergeCell ref="A8:A9"/>
    <mergeCell ref="B8:D8"/>
    <mergeCell ref="F8:H8"/>
    <mergeCell ref="E9:F9"/>
    <mergeCell ref="J6:K6"/>
    <mergeCell ref="J9:K9"/>
  </mergeCells>
  <dataValidations count="2">
    <dataValidation type="custom" allowBlank="1" showInputMessage="1" showErrorMessage="1" sqref="A7">
      <formula1>"FATURA TOPLAMI"</formula1>
    </dataValidation>
    <dataValidation allowBlank="1" showInputMessage="1" showErrorMessage="1" prompt="BURAYA HERHANGİ BİR DEĞER GİRMEYİNİZ! FORMÜL İÇERİYOR" sqref="E11 A10 B11"/>
  </dataValidations>
  <hyperlinks>
    <hyperlink ref="K34" r:id="rId1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2024-10-23T10:12:27Z</dcterms:modified>
</cp:coreProperties>
</file>