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CA27D26D-2D88-4240-B960-4EE8F7F179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Öğrenci" sheetId="1" r:id="rId1"/>
    <sheet name="Personel " sheetId="2" r:id="rId2"/>
  </sheets>
  <definedNames>
    <definedName name="_xlnm.Print_Area" localSheetId="0">Öğrenci!$C$2:$Z$17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" l="1"/>
  <c r="N19" i="2" s="1"/>
  <c r="M18" i="2"/>
  <c r="M19" i="2" s="1"/>
  <c r="L18" i="2"/>
  <c r="L19" i="2" s="1"/>
  <c r="K18" i="2"/>
  <c r="K19" i="2" s="1"/>
  <c r="J18" i="2"/>
  <c r="J19" i="2" s="1"/>
  <c r="I18" i="2"/>
  <c r="I19" i="2" s="1"/>
  <c r="H18" i="2"/>
  <c r="H19" i="2" s="1"/>
  <c r="G18" i="2"/>
  <c r="G19" i="2" s="1"/>
  <c r="F18" i="2"/>
  <c r="F19" i="2" s="1"/>
  <c r="E18" i="2"/>
  <c r="E19" i="2" s="1"/>
  <c r="D18" i="2"/>
  <c r="D19" i="2" s="1"/>
  <c r="C18" i="2"/>
  <c r="C19" i="2" s="1"/>
  <c r="O17" i="2"/>
  <c r="N15" i="2"/>
  <c r="M15" i="2"/>
  <c r="L15" i="2"/>
  <c r="K15" i="2"/>
  <c r="J15" i="2"/>
  <c r="I15" i="2"/>
  <c r="I21" i="2" s="1"/>
  <c r="H15" i="2"/>
  <c r="G15" i="2"/>
  <c r="F15" i="2"/>
  <c r="E15" i="2"/>
  <c r="D15" i="2"/>
  <c r="C15" i="2"/>
  <c r="O13" i="2"/>
  <c r="C21" i="2" l="1"/>
  <c r="H21" i="2"/>
  <c r="F21" i="2"/>
  <c r="J21" i="2"/>
  <c r="N21" i="2"/>
  <c r="K21" i="2"/>
  <c r="D21" i="2"/>
  <c r="L21" i="2"/>
  <c r="M21" i="2"/>
  <c r="O19" i="2"/>
  <c r="G21" i="2"/>
  <c r="O15" i="2"/>
  <c r="O14" i="2" s="1"/>
  <c r="E21" i="2"/>
  <c r="O18" i="2"/>
  <c r="P14" i="1"/>
  <c r="O14" i="1"/>
  <c r="N14" i="1"/>
  <c r="M14" i="1"/>
  <c r="O21" i="2" l="1"/>
  <c r="N11" i="1"/>
  <c r="Q13" i="1" l="1"/>
  <c r="Q9" i="1"/>
  <c r="F14" i="1"/>
  <c r="F15" i="1" s="1"/>
  <c r="G14" i="1"/>
  <c r="G15" i="1" s="1"/>
  <c r="H14" i="1"/>
  <c r="H15" i="1" s="1"/>
  <c r="I14" i="1"/>
  <c r="I15" i="1" s="1"/>
  <c r="J14" i="1"/>
  <c r="J15" i="1" s="1"/>
  <c r="K14" i="1"/>
  <c r="K15" i="1" s="1"/>
  <c r="L14" i="1"/>
  <c r="L15" i="1" s="1"/>
  <c r="M15" i="1"/>
  <c r="N15" i="1"/>
  <c r="N17" i="1" s="1"/>
  <c r="O15" i="1"/>
  <c r="P15" i="1"/>
  <c r="E14" i="1"/>
  <c r="E15" i="1" s="1"/>
  <c r="F11" i="1"/>
  <c r="F17" i="1" s="1"/>
  <c r="G11" i="1"/>
  <c r="H11" i="1"/>
  <c r="I11" i="1"/>
  <c r="J11" i="1"/>
  <c r="J17" i="1" s="1"/>
  <c r="K11" i="1"/>
  <c r="K17" i="1" s="1"/>
  <c r="L11" i="1"/>
  <c r="L17" i="1" s="1"/>
  <c r="M11" i="1"/>
  <c r="M17" i="1" s="1"/>
  <c r="O11" i="1"/>
  <c r="P11" i="1"/>
  <c r="E11" i="1"/>
  <c r="P17" i="1" l="1"/>
  <c r="O17" i="1"/>
  <c r="Q14" i="1"/>
  <c r="Q15" i="1"/>
  <c r="E17" i="1"/>
  <c r="Q11" i="1"/>
  <c r="Q10" i="1" s="1"/>
  <c r="I17" i="1"/>
  <c r="H17" i="1"/>
  <c r="G17" i="1"/>
  <c r="Q17" i="1" l="1"/>
</calcChain>
</file>

<file path=xl/sharedStrings.xml><?xml version="1.0" encoding="utf-8"?>
<sst xmlns="http://schemas.openxmlformats.org/spreadsheetml/2006/main" count="73" uniqueCount="49">
  <si>
    <t>Öğrenci Sayısı</t>
  </si>
  <si>
    <t>Sözleşme Bedeli + KDV</t>
  </si>
  <si>
    <t>ÖGRENCİDEN ALINAN YEMEK PAYI HARİÇ (TL)</t>
  </si>
  <si>
    <t>KDV DAHİL YEMEK BİRİM FİYAT (TL)</t>
  </si>
  <si>
    <t xml:space="preserve">                                                                                                                                                       (TL)</t>
  </si>
  <si>
    <t>AYLAR</t>
  </si>
  <si>
    <t xml:space="preserve">OCAK </t>
  </si>
  <si>
    <t>ŞUBAT</t>
  </si>
  <si>
    <t>MART</t>
  </si>
  <si>
    <t xml:space="preserve">NİSAN 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</si>
  <si>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</si>
  <si>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</si>
  <si>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</si>
  <si>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</si>
  <si>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</si>
  <si>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</si>
  <si>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</si>
  <si>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</si>
  <si>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Aylık Yemek Hizmeti Alan Öğrenci Sayısı</t>
  </si>
  <si>
    <t xml:space="preserve">MEVCUT AYLIK ÖDENEK         (KBÖ) </t>
  </si>
  <si>
    <t>AYLIK ÖDENEK İHTİYACI</t>
  </si>
  <si>
    <t>GENEL TOPLAM</t>
  </si>
  <si>
    <t>Ögrenciden Alınan Yemek Payı (TL)</t>
  </si>
  <si>
    <t>AYLIK HALEDİŞ GİDER  TOPLAMI</t>
  </si>
  <si>
    <t>AYLIK TOPLAM SKS GELİRİ</t>
  </si>
  <si>
    <r>
      <rPr>
        <sz val="12"/>
        <color theme="1"/>
        <rFont val="Calibri"/>
        <family val="2"/>
        <charset val="162"/>
        <scheme val="minor"/>
      </rPr>
      <t xml:space="preserve">Not: Eylül ayında ihale dönemi biteceğinden yeni ihale dönemi için (ekim, kasım, aralık) tahmini birim fiyat kdv dahil  60,00 TL olarak yazılmıştır. 	</t>
    </r>
    <r>
      <rPr>
        <sz val="11"/>
        <color theme="1"/>
        <rFont val="Calibri"/>
        <family val="2"/>
        <scheme val="minor"/>
      </rPr>
      <t xml:space="preserve">		</t>
    </r>
  </si>
  <si>
    <t>20.250.000,00 + KDV</t>
  </si>
  <si>
    <t>ANKARA SOSYAL BİLİMLER ÜNİVERSİTESİ                                                                                                                                                                                                                                                                  2024 ÖĞRENCİ YEMEK GİDERLERİ TABLOSU</t>
  </si>
  <si>
    <t>Personelden Alınan Yemek Payı (TL)</t>
  </si>
  <si>
    <t>Personel Sayısı</t>
  </si>
  <si>
    <t>REVİZYON BİLGİLERİ</t>
  </si>
  <si>
    <t>Revizyon No</t>
  </si>
  <si>
    <t>Revizyon Tarihi</t>
  </si>
  <si>
    <t>Revizyon Açıklaması</t>
  </si>
  <si>
    <t xml:space="preserve">       İlk yayın.</t>
  </si>
  <si>
    <t>Adres:</t>
  </si>
  <si>
    <t>Hükümet Meydanı No: 2
06050 Ulus, Altındağ/ANKARA</t>
  </si>
  <si>
    <t>Telefon</t>
  </si>
  <si>
    <t>0312 596 44 44-45</t>
  </si>
  <si>
    <t>İnternet Adresi</t>
  </si>
  <si>
    <t>www.asbu.edu.tr</t>
  </si>
  <si>
    <t>E-Posta</t>
  </si>
  <si>
    <t>bilgi@asbu.edu.tr</t>
  </si>
  <si>
    <t>Döküman Numarası:</t>
  </si>
  <si>
    <t>İlk Yayın Tarihi:</t>
  </si>
  <si>
    <t>Revizyon Tarihi:</t>
  </si>
  <si>
    <t>Revizyon No:</t>
  </si>
  <si>
    <t>20.. PERSONEL YEMEK GİDERLERİ TABLOSU</t>
  </si>
  <si>
    <t>FRM-0562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</si>
</sst>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4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 Light"/>
      <family val="1"/>
      <charset val="162"/>
      <scheme val="major"/>
    </font>
    <font>
      <b/>
      <sz val="11"/>
      <name val="Calibri Light"/>
      <family val="1"/>
      <charset val="162"/>
      <scheme val="major"/>
    </font>
    <font>
      <sz val="11"/>
      <name val="Calibri Light"/>
      <family val="1"/>
      <charset val="162"/>
      <scheme val="major"/>
    </font>
    <font>
      <b/>
      <sz val="12"/>
      <color theme="1"/>
      <name val="Calibri Light"/>
      <family val="1"/>
      <charset val="162"/>
      <scheme val="major"/>
    </font>
    <font>
      <sz val="12"/>
      <color theme="1"/>
      <name val="Calibri Light"/>
      <family val="1"/>
      <charset val="162"/>
      <scheme val="major"/>
    </font>
    <font>
      <b/>
      <sz val="14"/>
      <color theme="1"/>
      <name val="Calibri Light"/>
      <family val="1"/>
      <charset val="162"/>
      <scheme val="major"/>
    </font>
    <font>
      <b/>
      <sz val="16"/>
      <color theme="1"/>
      <name val="Calibri Light"/>
      <family val="1"/>
      <charset val="162"/>
      <scheme val="major"/>
    </font>
    <font>
      <b/>
      <sz val="12"/>
      <color rgb="FF002060"/>
      <name val="Calibri Light"/>
      <family val="1"/>
      <charset val="162"/>
      <scheme val="major"/>
    </font>
    <font>
      <b/>
      <sz val="11"/>
      <color rgb="FF002060"/>
      <name val="Calibri Light"/>
      <family val="1"/>
      <charset val="162"/>
      <scheme val="major"/>
    </font>
    <font>
      <sz val="11"/>
      <color theme="1"/>
      <name val="Calibri Light"/>
      <family val="1"/>
      <charset val="162"/>
      <scheme val="major"/>
    </font>
    <font>
      <u/>
      <sz val="11"/>
      <color theme="10"/>
      <name val="Calibri Light"/>
      <family val="1"/>
      <charset val="16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tted">
        <color indexed="64"/>
      </bottom>
      <diagonal/>
    </border>
    <border>
      <left/>
      <right style="dashDot">
        <color indexed="64"/>
      </right>
      <top style="dashDot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4" borderId="0" xfId="0" applyFill="1"/>
    <xf numFmtId="3" fontId="0" fillId="0" borderId="0" xfId="0" applyNumberFormat="1"/>
    <xf numFmtId="0" fontId="2" fillId="4" borderId="0" xfId="0" applyFont="1" applyFill="1" applyAlignment="1">
      <alignment horizontal="center" vertical="center" wrapText="1"/>
    </xf>
    <xf numFmtId="0" fontId="0" fillId="0" borderId="7" xfId="0" applyBorder="1"/>
    <xf numFmtId="4" fontId="3" fillId="4" borderId="0" xfId="0" applyNumberFormat="1" applyFont="1" applyFill="1"/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vertical="center"/>
    </xf>
    <xf numFmtId="3" fontId="3" fillId="8" borderId="18" xfId="0" applyNumberFormat="1" applyFont="1" applyFill="1" applyBorder="1" applyAlignment="1">
      <alignment vertical="center"/>
    </xf>
    <xf numFmtId="0" fontId="0" fillId="0" borderId="19" xfId="0" applyBorder="1"/>
    <xf numFmtId="0" fontId="0" fillId="0" borderId="8" xfId="0" applyBorder="1"/>
    <xf numFmtId="0" fontId="4" fillId="0" borderId="0" xfId="0" applyFont="1"/>
    <xf numFmtId="0" fontId="4" fillId="0" borderId="8" xfId="0" applyFont="1" applyBorder="1"/>
    <xf numFmtId="0" fontId="4" fillId="0" borderId="20" xfId="0" applyFont="1" applyBorder="1"/>
    <xf numFmtId="3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3" fontId="3" fillId="5" borderId="21" xfId="0" applyNumberFormat="1" applyFont="1" applyFill="1" applyBorder="1" applyAlignment="1">
      <alignment vertical="center"/>
    </xf>
    <xf numFmtId="0" fontId="3" fillId="6" borderId="22" xfId="0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vertical="center"/>
    </xf>
    <xf numFmtId="3" fontId="3" fillId="5" borderId="24" xfId="0" applyNumberFormat="1" applyFont="1" applyFill="1" applyBorder="1" applyAlignment="1">
      <alignment vertical="center"/>
    </xf>
    <xf numFmtId="3" fontId="3" fillId="7" borderId="11" xfId="0" applyNumberFormat="1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3" borderId="22" xfId="0" applyNumberFormat="1" applyFont="1" applyFill="1" applyBorder="1" applyAlignment="1">
      <alignment vertical="center"/>
    </xf>
    <xf numFmtId="4" fontId="3" fillId="3" borderId="27" xfId="0" applyNumberFormat="1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vertical="center"/>
    </xf>
    <xf numFmtId="0" fontId="1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3" fillId="3" borderId="2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7" fillId="0" borderId="36" xfId="0" applyFont="1" applyBorder="1"/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left" vertical="center"/>
    </xf>
    <xf numFmtId="0" fontId="0" fillId="0" borderId="1" xfId="0" applyBorder="1"/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41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0" fillId="0" borderId="41" xfId="0" applyBorder="1"/>
    <xf numFmtId="0" fontId="0" fillId="0" borderId="42" xfId="0" applyBorder="1"/>
    <xf numFmtId="0" fontId="14" fillId="0" borderId="44" xfId="0" applyFont="1" applyBorder="1" applyAlignment="1">
      <alignment vertical="center"/>
    </xf>
    <xf numFmtId="0" fontId="14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2" fillId="0" borderId="41" xfId="0" applyFont="1" applyBorder="1"/>
    <xf numFmtId="0" fontId="11" fillId="0" borderId="4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489856</xdr:colOff>
      <xdr:row>0</xdr:row>
      <xdr:rowOff>0</xdr:rowOff>
    </xdr:from>
    <xdr:to>
      <xdr:col>1</xdr:col>
      <xdr:colOff>1085850</xdr:colOff>
      <xdr:row>4</xdr:row>
      <xdr:rowOff>95250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B5B535B-0078-4CFC-B588-69105F6FE71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6" y="0"/>
          <a:ext cx="1186544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bu.edu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Z18"/>
  <sheetViews>
    <sheetView view="pageBreakPreview" topLeftCell="A4" zoomScale="40" zoomScaleNormal="100" zoomScaleSheetLayoutView="40" workbookViewId="0">
      <selection activeCell="A4" sqref="A1:XFD1048576"/>
    </sheetView>
  </sheetViews>
  <sheetFormatPr defaultRowHeight="15" x14ac:dyDescent="0.25"/>
  <cols>
    <col min="2" max="2" width="18" customWidth="1"/>
    <col min="4" max="4" width="27.7109375" customWidth="1"/>
    <col min="5" max="5" width="33.7109375" bestFit="1" customWidth="1"/>
    <col min="6" max="6" width="20.5703125" customWidth="1"/>
    <col min="7" max="9" width="21.42578125" bestFit="1" customWidth="1"/>
    <col min="10" max="10" width="22.28515625" bestFit="1" customWidth="1"/>
    <col min="11" max="11" width="22.5703125" bestFit="1" customWidth="1"/>
    <col min="12" max="12" width="23.28515625" bestFit="1" customWidth="1"/>
    <col min="13" max="13" width="21.42578125" bestFit="1" customWidth="1"/>
    <col min="14" max="16" width="26.140625" bestFit="1" customWidth="1"/>
    <col min="17" max="17" width="36.5703125" customWidth="1"/>
    <col min="18" max="18" width="0.42578125" hidden="1" customWidth="1"/>
    <col min="19" max="26" width="9.140625" hidden="1" customWidth="1"/>
  </cols>
  <sheetData>
    <row r="1" spans="3:25" ht="15.75" thickBot="1" x14ac:dyDescent="0.3">
      <c r="C1" s="1"/>
      <c r="D1" s="1"/>
      <c r="E1" s="1"/>
      <c r="F1" s="1"/>
    </row>
    <row r="2" spans="3:25" ht="120" customHeight="1" thickBot="1" x14ac:dyDescent="0.3">
      <c r="C2" s="49" t="s">
        <v>27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  <c r="R2" s="16"/>
    </row>
    <row r="3" spans="3:25" ht="74.25" customHeight="1" x14ac:dyDescent="0.25">
      <c r="C3" s="6"/>
      <c r="F3" s="5"/>
      <c r="R3" s="17"/>
      <c r="Y3" s="2"/>
    </row>
    <row r="4" spans="3:25" ht="45" customHeight="1" x14ac:dyDescent="0.55000000000000004">
      <c r="C4" s="38" t="s">
        <v>0</v>
      </c>
      <c r="D4" s="39"/>
      <c r="E4" s="10">
        <v>5612</v>
      </c>
      <c r="F4" s="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</row>
    <row r="5" spans="3:25" ht="123.75" customHeight="1" x14ac:dyDescent="0.55000000000000004">
      <c r="C5" s="40" t="s">
        <v>22</v>
      </c>
      <c r="D5" s="41"/>
      <c r="E5" s="31">
        <v>15</v>
      </c>
      <c r="F5" s="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3:25" ht="78" customHeight="1" x14ac:dyDescent="0.55000000000000004">
      <c r="C6" s="40" t="s">
        <v>1</v>
      </c>
      <c r="D6" s="41"/>
      <c r="E6" s="65" t="s">
        <v>26</v>
      </c>
      <c r="F6" s="66"/>
      <c r="G6" s="67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</row>
    <row r="7" spans="3:25" ht="44.45" customHeight="1" thickBot="1" x14ac:dyDescent="0.6">
      <c r="C7" s="36" t="s">
        <v>4</v>
      </c>
      <c r="D7" s="37"/>
      <c r="E7" s="37"/>
      <c r="F7" s="3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</row>
    <row r="8" spans="3:25" ht="87.75" customHeight="1" x14ac:dyDescent="0.55000000000000004">
      <c r="C8" s="52" t="s">
        <v>5</v>
      </c>
      <c r="D8" s="53"/>
      <c r="E8" s="8" t="s">
        <v>6</v>
      </c>
      <c r="F8" s="9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9" t="s">
        <v>17</v>
      </c>
      <c r="Q8" s="24" t="s">
        <v>21</v>
      </c>
      <c r="R8" s="19"/>
    </row>
    <row r="9" spans="3:25" ht="123.75" customHeight="1" x14ac:dyDescent="0.55000000000000004">
      <c r="C9" s="54" t="s">
        <v>18</v>
      </c>
      <c r="D9" s="55"/>
      <c r="E9" s="10">
        <v>13041</v>
      </c>
      <c r="F9" s="11">
        <v>6500</v>
      </c>
      <c r="G9" s="11">
        <v>16500</v>
      </c>
      <c r="H9" s="11">
        <v>4000</v>
      </c>
      <c r="I9" s="11">
        <v>19000</v>
      </c>
      <c r="J9" s="11">
        <v>12000</v>
      </c>
      <c r="K9" s="11">
        <v>3000</v>
      </c>
      <c r="L9" s="11">
        <v>3000</v>
      </c>
      <c r="M9" s="11">
        <v>22000</v>
      </c>
      <c r="N9" s="11">
        <v>26400</v>
      </c>
      <c r="O9" s="11">
        <v>26400</v>
      </c>
      <c r="P9" s="21">
        <v>26400</v>
      </c>
      <c r="Q9" s="25">
        <f>SUM(E9:P9)</f>
        <v>178241</v>
      </c>
      <c r="R9" s="19"/>
    </row>
    <row r="10" spans="3:25" ht="138" customHeight="1" x14ac:dyDescent="0.55000000000000004">
      <c r="C10" s="58" t="s">
        <v>3</v>
      </c>
      <c r="D10" s="59"/>
      <c r="E10" s="12">
        <v>41.31</v>
      </c>
      <c r="F10" s="12">
        <v>41.31</v>
      </c>
      <c r="G10" s="12">
        <v>41.31</v>
      </c>
      <c r="H10" s="12">
        <v>41.31</v>
      </c>
      <c r="I10" s="12">
        <v>41.31</v>
      </c>
      <c r="J10" s="12">
        <v>41.31</v>
      </c>
      <c r="K10" s="12">
        <v>41.31</v>
      </c>
      <c r="L10" s="12">
        <v>41.31</v>
      </c>
      <c r="M10" s="12">
        <v>41.31</v>
      </c>
      <c r="N10" s="12">
        <v>111.38</v>
      </c>
      <c r="O10" s="12">
        <v>111.38</v>
      </c>
      <c r="P10" s="22">
        <v>111.38</v>
      </c>
      <c r="Q10" s="25">
        <f>Q11/Q9</f>
        <v>72.445058712641881</v>
      </c>
      <c r="R10" s="19"/>
    </row>
    <row r="11" spans="3:25" ht="121.5" customHeight="1" thickBot="1" x14ac:dyDescent="0.6">
      <c r="C11" s="44" t="s">
        <v>23</v>
      </c>
      <c r="D11" s="45"/>
      <c r="E11" s="13">
        <f>E9*E10</f>
        <v>538723.71000000008</v>
      </c>
      <c r="F11" s="13">
        <f t="shared" ref="F11:P11" si="0">F9*F10</f>
        <v>268515</v>
      </c>
      <c r="G11" s="13">
        <f t="shared" si="0"/>
        <v>681615</v>
      </c>
      <c r="H11" s="13">
        <f t="shared" si="0"/>
        <v>165240</v>
      </c>
      <c r="I11" s="13">
        <f t="shared" si="0"/>
        <v>784890</v>
      </c>
      <c r="J11" s="13">
        <f t="shared" si="0"/>
        <v>495720</v>
      </c>
      <c r="K11" s="13">
        <f t="shared" si="0"/>
        <v>123930</v>
      </c>
      <c r="L11" s="13">
        <f t="shared" si="0"/>
        <v>123930</v>
      </c>
      <c r="M11" s="13">
        <f t="shared" si="0"/>
        <v>908820</v>
      </c>
      <c r="N11" s="13">
        <f>N9*N10</f>
        <v>2940432</v>
      </c>
      <c r="O11" s="13">
        <f t="shared" si="0"/>
        <v>2940432</v>
      </c>
      <c r="P11" s="23">
        <f t="shared" si="0"/>
        <v>2940432</v>
      </c>
      <c r="Q11" s="26">
        <f t="shared" ref="Q11" si="1">SUM(E11:P11)</f>
        <v>12912679.710000001</v>
      </c>
      <c r="R11" s="19"/>
    </row>
    <row r="12" spans="3:25" ht="40.5" customHeight="1" thickBot="1" x14ac:dyDescent="0.3">
      <c r="C12" s="62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3"/>
    </row>
    <row r="13" spans="3:25" ht="107.25" customHeight="1" x14ac:dyDescent="0.55000000000000004">
      <c r="C13" s="60" t="s">
        <v>19</v>
      </c>
      <c r="D13" s="61"/>
      <c r="E13" s="14">
        <v>157000</v>
      </c>
      <c r="F13" s="14">
        <v>157000</v>
      </c>
      <c r="G13" s="14">
        <v>156000</v>
      </c>
      <c r="H13" s="14">
        <v>157000</v>
      </c>
      <c r="I13" s="14">
        <v>157000</v>
      </c>
      <c r="J13" s="14">
        <v>157000</v>
      </c>
      <c r="K13" s="14">
        <v>146000</v>
      </c>
      <c r="L13" s="14">
        <v>146000</v>
      </c>
      <c r="M13" s="14">
        <v>146000</v>
      </c>
      <c r="N13" s="14">
        <v>63000</v>
      </c>
      <c r="O13" s="14">
        <v>63000</v>
      </c>
      <c r="P13" s="28">
        <v>58000</v>
      </c>
      <c r="Q13" s="30">
        <f>SUM(E13:P13)</f>
        <v>1563000</v>
      </c>
      <c r="R13" s="19"/>
      <c r="T13" s="4"/>
    </row>
    <row r="14" spans="3:25" ht="151.5" customHeight="1" x14ac:dyDescent="0.55000000000000004">
      <c r="C14" s="56" t="s">
        <v>2</v>
      </c>
      <c r="D14" s="57"/>
      <c r="E14" s="10">
        <f>6*E9</f>
        <v>78246</v>
      </c>
      <c r="F14" s="10">
        <f t="shared" ref="F14:L14" si="2">6*F9</f>
        <v>39000</v>
      </c>
      <c r="G14" s="10">
        <f t="shared" si="2"/>
        <v>99000</v>
      </c>
      <c r="H14" s="10">
        <f t="shared" si="2"/>
        <v>24000</v>
      </c>
      <c r="I14" s="10">
        <f t="shared" si="2"/>
        <v>114000</v>
      </c>
      <c r="J14" s="10">
        <f t="shared" si="2"/>
        <v>72000</v>
      </c>
      <c r="K14" s="10">
        <f t="shared" si="2"/>
        <v>18000</v>
      </c>
      <c r="L14" s="10">
        <f t="shared" si="2"/>
        <v>18000</v>
      </c>
      <c r="M14" s="10">
        <f>15*M9</f>
        <v>330000</v>
      </c>
      <c r="N14" s="10">
        <f>15*N9</f>
        <v>396000</v>
      </c>
      <c r="O14" s="10">
        <f>15*O9</f>
        <v>396000</v>
      </c>
      <c r="P14" s="29">
        <f>15*P9</f>
        <v>396000</v>
      </c>
      <c r="Q14" s="25">
        <f t="shared" ref="Q14:Q15" si="3">SUM(E14:P14)</f>
        <v>1980246</v>
      </c>
      <c r="R14" s="19"/>
    </row>
    <row r="15" spans="3:25" ht="104.25" customHeight="1" thickBot="1" x14ac:dyDescent="0.6">
      <c r="C15" s="44" t="s">
        <v>24</v>
      </c>
      <c r="D15" s="45"/>
      <c r="E15" s="13">
        <f>SUM(E13:E14)</f>
        <v>235246</v>
      </c>
      <c r="F15" s="13">
        <f t="shared" ref="F15:P15" si="4">SUM(F13:F14)</f>
        <v>196000</v>
      </c>
      <c r="G15" s="13">
        <f t="shared" si="4"/>
        <v>255000</v>
      </c>
      <c r="H15" s="13">
        <f t="shared" si="4"/>
        <v>181000</v>
      </c>
      <c r="I15" s="13">
        <f t="shared" si="4"/>
        <v>271000</v>
      </c>
      <c r="J15" s="13">
        <f t="shared" si="4"/>
        <v>229000</v>
      </c>
      <c r="K15" s="13">
        <f t="shared" si="4"/>
        <v>164000</v>
      </c>
      <c r="L15" s="13">
        <f t="shared" si="4"/>
        <v>164000</v>
      </c>
      <c r="M15" s="13">
        <f t="shared" si="4"/>
        <v>476000</v>
      </c>
      <c r="N15" s="13">
        <f t="shared" si="4"/>
        <v>459000</v>
      </c>
      <c r="O15" s="13">
        <f t="shared" si="4"/>
        <v>459000</v>
      </c>
      <c r="P15" s="23">
        <f t="shared" si="4"/>
        <v>454000</v>
      </c>
      <c r="Q15" s="26">
        <f t="shared" si="3"/>
        <v>3543246</v>
      </c>
      <c r="R15" s="19"/>
    </row>
    <row r="16" spans="3:25" ht="48.75" customHeight="1" thickBot="1" x14ac:dyDescent="0.3"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</row>
    <row r="17" spans="3:18" ht="100.5" customHeight="1" thickBot="1" x14ac:dyDescent="0.6">
      <c r="C17" s="42" t="s">
        <v>20</v>
      </c>
      <c r="D17" s="43"/>
      <c r="E17" s="15">
        <f>E11-E15</f>
        <v>303477.71000000008</v>
      </c>
      <c r="F17" s="15">
        <f t="shared" ref="F17:P17" si="5">F11-F15</f>
        <v>72515</v>
      </c>
      <c r="G17" s="15">
        <f t="shared" si="5"/>
        <v>426615</v>
      </c>
      <c r="H17" s="15">
        <f t="shared" si="5"/>
        <v>-15760</v>
      </c>
      <c r="I17" s="15">
        <f t="shared" si="5"/>
        <v>513890</v>
      </c>
      <c r="J17" s="15">
        <f t="shared" si="5"/>
        <v>266720</v>
      </c>
      <c r="K17" s="15">
        <f t="shared" si="5"/>
        <v>-40070</v>
      </c>
      <c r="L17" s="15">
        <f t="shared" si="5"/>
        <v>-40070</v>
      </c>
      <c r="M17" s="15">
        <f t="shared" si="5"/>
        <v>432820</v>
      </c>
      <c r="N17" s="32">
        <f t="shared" si="5"/>
        <v>2481432</v>
      </c>
      <c r="O17" s="32">
        <f t="shared" si="5"/>
        <v>2481432</v>
      </c>
      <c r="P17" s="33">
        <f t="shared" si="5"/>
        <v>2486432</v>
      </c>
      <c r="Q17" s="27">
        <f>SUM(E17:P17)</f>
        <v>9369433.7100000009</v>
      </c>
      <c r="R17" s="20"/>
    </row>
    <row r="18" spans="3:18" x14ac:dyDescent="0.25">
      <c r="C18" s="34" t="s">
        <v>25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</sheetData>
  <mergeCells count="17">
    <mergeCell ref="C2:Q2"/>
    <mergeCell ref="C5:D5"/>
    <mergeCell ref="C8:D8"/>
    <mergeCell ref="C9:D9"/>
    <mergeCell ref="C14:D14"/>
    <mergeCell ref="C11:D11"/>
    <mergeCell ref="C10:D10"/>
    <mergeCell ref="C13:D13"/>
    <mergeCell ref="C12:R12"/>
    <mergeCell ref="E6:G6"/>
    <mergeCell ref="C18:Q18"/>
    <mergeCell ref="C7:F7"/>
    <mergeCell ref="C4:D4"/>
    <mergeCell ref="C6:D6"/>
    <mergeCell ref="C17:D17"/>
    <mergeCell ref="C15:D15"/>
    <mergeCell ref="C16:R16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1"/>
  <sheetViews>
    <sheetView tabSelected="1" zoomScale="50" zoomScaleNormal="50" zoomScaleSheetLayoutView="50" workbookViewId="0">
      <selection activeCell="I9" sqref="I9"/>
    </sheetView>
  </sheetViews>
  <sheetFormatPr defaultColWidth="8.85546875" defaultRowHeight="15" x14ac:dyDescent="0.25"/>
  <cols>
    <col min="2" max="2" width="27.7109375" customWidth="1"/>
    <col min="3" max="3" width="33.7109375" bestFit="1" customWidth="1"/>
    <col min="4" max="4" width="20.5703125" customWidth="1"/>
    <col min="5" max="7" width="21.42578125" bestFit="1" customWidth="1"/>
    <col min="8" max="8" width="22.28515625" bestFit="1" customWidth="1"/>
    <col min="9" max="9" width="22.5703125" bestFit="1" customWidth="1"/>
    <col min="10" max="10" width="23.28515625" bestFit="1" customWidth="1"/>
    <col min="11" max="11" width="21.42578125" bestFit="1" customWidth="1"/>
    <col min="12" max="14" width="26.140625" bestFit="1" customWidth="1"/>
    <col min="15" max="15" width="36.5703125" customWidth="1"/>
    <col min="16" max="16" width="0.42578125" hidden="1" customWidth="1"/>
    <col min="17" max="24" width="9.140625" hidden="1" customWidth="1"/>
  </cols>
  <sheetData>
    <row r="1" spans="1:23" ht="18.75" customHeight="1" x14ac:dyDescent="0.3">
      <c r="A1" s="1"/>
      <c r="B1" s="1"/>
      <c r="C1" s="73" t="s">
        <v>47</v>
      </c>
      <c r="D1" s="73"/>
      <c r="E1" s="73"/>
      <c r="F1" s="73"/>
      <c r="G1" s="73"/>
      <c r="H1" s="73"/>
      <c r="I1" s="73"/>
      <c r="J1" s="73"/>
      <c r="K1" s="73"/>
      <c r="L1" s="86" t="s">
        <v>43</v>
      </c>
      <c r="M1" s="75"/>
      <c r="N1" s="76"/>
      <c r="O1" s="74" t="s">
        <v>48</v>
      </c>
    </row>
    <row r="2" spans="1:23" ht="18.75" customHeight="1" x14ac:dyDescent="0.25">
      <c r="A2" s="1"/>
      <c r="B2" s="1"/>
      <c r="C2" s="73"/>
      <c r="D2" s="73"/>
      <c r="E2" s="73"/>
      <c r="F2" s="73"/>
      <c r="G2" s="73"/>
      <c r="H2" s="73"/>
      <c r="I2" s="73"/>
      <c r="J2" s="73"/>
      <c r="K2" s="73"/>
      <c r="L2" s="75" t="s">
        <v>44</v>
      </c>
      <c r="M2" s="75"/>
      <c r="N2" s="76"/>
      <c r="O2" s="77"/>
    </row>
    <row r="3" spans="1:23" ht="18.75" customHeight="1" x14ac:dyDescent="0.25">
      <c r="A3" s="1"/>
      <c r="B3" s="1"/>
      <c r="C3" s="73"/>
      <c r="D3" s="73"/>
      <c r="E3" s="73"/>
      <c r="F3" s="73"/>
      <c r="G3" s="73"/>
      <c r="H3" s="73"/>
      <c r="I3" s="73"/>
      <c r="J3" s="73"/>
      <c r="K3" s="73"/>
      <c r="L3" s="75" t="s">
        <v>45</v>
      </c>
      <c r="M3" s="75"/>
      <c r="N3" s="76"/>
      <c r="O3" s="77"/>
    </row>
    <row r="4" spans="1:23" ht="18.75" customHeight="1" x14ac:dyDescent="0.25">
      <c r="A4" s="1"/>
      <c r="B4" s="1"/>
      <c r="C4" s="73"/>
      <c r="D4" s="73"/>
      <c r="E4" s="73"/>
      <c r="F4" s="73"/>
      <c r="G4" s="73"/>
      <c r="H4" s="73"/>
      <c r="I4" s="73"/>
      <c r="J4" s="73"/>
      <c r="K4" s="73"/>
      <c r="L4" s="78" t="s">
        <v>46</v>
      </c>
      <c r="M4" s="78"/>
      <c r="N4" s="79"/>
      <c r="O4" s="77"/>
    </row>
    <row r="5" spans="1:23" ht="21.75" thickBot="1" x14ac:dyDescent="0.3">
      <c r="A5" s="1"/>
      <c r="B5" s="1"/>
      <c r="C5" s="85"/>
      <c r="D5" s="81"/>
      <c r="E5" s="82"/>
      <c r="F5" s="82"/>
      <c r="G5" s="82"/>
      <c r="H5" s="82"/>
      <c r="I5" s="82"/>
      <c r="J5" s="82"/>
      <c r="K5" s="82"/>
      <c r="L5" s="83"/>
      <c r="M5" s="83"/>
      <c r="N5" s="84"/>
      <c r="O5" s="80"/>
    </row>
    <row r="6" spans="1:23" ht="120" customHeight="1" thickBot="1" x14ac:dyDescent="0.3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16"/>
    </row>
    <row r="7" spans="1:23" ht="74.25" customHeight="1" x14ac:dyDescent="0.25">
      <c r="A7" s="6"/>
      <c r="D7" s="5"/>
      <c r="P7" s="17"/>
      <c r="W7" s="2"/>
    </row>
    <row r="8" spans="1:23" ht="45" customHeight="1" x14ac:dyDescent="0.55000000000000004">
      <c r="A8" s="38" t="s">
        <v>29</v>
      </c>
      <c r="B8" s="39"/>
      <c r="C8" s="10"/>
      <c r="D8" s="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23" ht="123.75" customHeight="1" x14ac:dyDescent="0.55000000000000004">
      <c r="A9" s="40" t="s">
        <v>28</v>
      </c>
      <c r="B9" s="41"/>
      <c r="C9" s="31"/>
      <c r="D9" s="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</row>
    <row r="10" spans="1:23" ht="78" customHeight="1" x14ac:dyDescent="0.55000000000000004">
      <c r="A10" s="40" t="s">
        <v>1</v>
      </c>
      <c r="B10" s="41"/>
      <c r="C10" s="65"/>
      <c r="D10" s="66"/>
      <c r="E10" s="6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1:23" ht="44.45" customHeight="1" thickBot="1" x14ac:dyDescent="0.6">
      <c r="A11" s="36" t="s">
        <v>4</v>
      </c>
      <c r="B11" s="37"/>
      <c r="C11" s="37"/>
      <c r="D11" s="3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</row>
    <row r="12" spans="1:23" ht="87.75" customHeight="1" x14ac:dyDescent="0.55000000000000004">
      <c r="A12" s="52" t="s">
        <v>5</v>
      </c>
      <c r="B12" s="53"/>
      <c r="C12" s="8" t="s">
        <v>6</v>
      </c>
      <c r="D12" s="9" t="s">
        <v>7</v>
      </c>
      <c r="E12" s="8" t="s">
        <v>8</v>
      </c>
      <c r="F12" s="8" t="s">
        <v>9</v>
      </c>
      <c r="G12" s="8" t="s">
        <v>10</v>
      </c>
      <c r="H12" s="8" t="s">
        <v>11</v>
      </c>
      <c r="I12" s="8" t="s">
        <v>12</v>
      </c>
      <c r="J12" s="8" t="s">
        <v>13</v>
      </c>
      <c r="K12" s="8" t="s">
        <v>14</v>
      </c>
      <c r="L12" s="8" t="s">
        <v>15</v>
      </c>
      <c r="M12" s="8" t="s">
        <v>16</v>
      </c>
      <c r="N12" s="9" t="s">
        <v>17</v>
      </c>
      <c r="O12" s="24" t="s">
        <v>21</v>
      </c>
      <c r="P12" s="19"/>
    </row>
    <row r="13" spans="1:23" ht="123.75" customHeight="1" x14ac:dyDescent="0.55000000000000004">
      <c r="A13" s="54" t="s">
        <v>18</v>
      </c>
      <c r="B13" s="55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1"/>
      <c r="O13" s="25">
        <f>SUM(C13:N13)</f>
        <v>0</v>
      </c>
      <c r="P13" s="19"/>
    </row>
    <row r="14" spans="1:23" ht="138" customHeight="1" x14ac:dyDescent="0.55000000000000004">
      <c r="A14" s="58" t="s">
        <v>3</v>
      </c>
      <c r="B14" s="5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2"/>
      <c r="O14" s="25" t="e">
        <f>O15/O13</f>
        <v>#DIV/0!</v>
      </c>
      <c r="P14" s="19"/>
    </row>
    <row r="15" spans="1:23" ht="121.5" customHeight="1" thickBot="1" x14ac:dyDescent="0.6">
      <c r="A15" s="44" t="s">
        <v>23</v>
      </c>
      <c r="B15" s="45"/>
      <c r="C15" s="13">
        <f>C13*C14</f>
        <v>0</v>
      </c>
      <c r="D15" s="13">
        <f t="shared" ref="D15:N15" si="0">D13*D14</f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>L13*L14</f>
        <v>0</v>
      </c>
      <c r="M15" s="13">
        <f t="shared" si="0"/>
        <v>0</v>
      </c>
      <c r="N15" s="23">
        <f t="shared" si="0"/>
        <v>0</v>
      </c>
      <c r="O15" s="26">
        <f t="shared" ref="O15" si="1">SUM(C15:N15)</f>
        <v>0</v>
      </c>
      <c r="P15" s="19"/>
    </row>
    <row r="16" spans="1:23" ht="40.5" customHeight="1" thickBot="1" x14ac:dyDescent="0.3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  <c r="Q16" s="3"/>
    </row>
    <row r="17" spans="1:18" ht="107.25" customHeight="1" x14ac:dyDescent="0.55000000000000004">
      <c r="A17" s="60" t="s">
        <v>19</v>
      </c>
      <c r="B17" s="61"/>
      <c r="C17" s="14">
        <v>157000</v>
      </c>
      <c r="D17" s="14">
        <v>157000</v>
      </c>
      <c r="E17" s="14">
        <v>156000</v>
      </c>
      <c r="F17" s="14">
        <v>157000</v>
      </c>
      <c r="G17" s="14">
        <v>157000</v>
      </c>
      <c r="H17" s="14">
        <v>157000</v>
      </c>
      <c r="I17" s="14">
        <v>146000</v>
      </c>
      <c r="J17" s="14">
        <v>146000</v>
      </c>
      <c r="K17" s="14">
        <v>146000</v>
      </c>
      <c r="L17" s="14">
        <v>63000</v>
      </c>
      <c r="M17" s="14">
        <v>63000</v>
      </c>
      <c r="N17" s="28">
        <v>58000</v>
      </c>
      <c r="O17" s="30">
        <f>SUM(C17:N17)</f>
        <v>1563000</v>
      </c>
      <c r="P17" s="19"/>
      <c r="R17" s="4"/>
    </row>
    <row r="18" spans="1:18" ht="151.5" customHeight="1" x14ac:dyDescent="0.55000000000000004">
      <c r="A18" s="56" t="s">
        <v>2</v>
      </c>
      <c r="B18" s="57"/>
      <c r="C18" s="10">
        <f>6*C13</f>
        <v>0</v>
      </c>
      <c r="D18" s="10">
        <f t="shared" ref="D18:J18" si="2">6*D13</f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>15*K13</f>
        <v>0</v>
      </c>
      <c r="L18" s="10">
        <f>15*L13</f>
        <v>0</v>
      </c>
      <c r="M18" s="10">
        <f>15*M13</f>
        <v>0</v>
      </c>
      <c r="N18" s="29">
        <f>15*N13</f>
        <v>0</v>
      </c>
      <c r="O18" s="25">
        <f t="shared" ref="O18:O19" si="3">SUM(C18:N18)</f>
        <v>0</v>
      </c>
      <c r="P18" s="19"/>
    </row>
    <row r="19" spans="1:18" ht="104.25" customHeight="1" thickBot="1" x14ac:dyDescent="0.6">
      <c r="A19" s="44" t="s">
        <v>24</v>
      </c>
      <c r="B19" s="45"/>
      <c r="C19" s="13">
        <f>SUM(C17:C18)</f>
        <v>157000</v>
      </c>
      <c r="D19" s="13">
        <f t="shared" ref="D19:N19" si="4">SUM(D17:D18)</f>
        <v>157000</v>
      </c>
      <c r="E19" s="13">
        <f t="shared" si="4"/>
        <v>156000</v>
      </c>
      <c r="F19" s="13">
        <f t="shared" si="4"/>
        <v>157000</v>
      </c>
      <c r="G19" s="13">
        <f t="shared" si="4"/>
        <v>157000</v>
      </c>
      <c r="H19" s="13">
        <f t="shared" si="4"/>
        <v>157000</v>
      </c>
      <c r="I19" s="13">
        <f t="shared" si="4"/>
        <v>146000</v>
      </c>
      <c r="J19" s="13">
        <f t="shared" si="4"/>
        <v>146000</v>
      </c>
      <c r="K19" s="13">
        <f t="shared" si="4"/>
        <v>146000</v>
      </c>
      <c r="L19" s="13">
        <f t="shared" si="4"/>
        <v>63000</v>
      </c>
      <c r="M19" s="13">
        <f t="shared" si="4"/>
        <v>63000</v>
      </c>
      <c r="N19" s="23">
        <f t="shared" si="4"/>
        <v>58000</v>
      </c>
      <c r="O19" s="26">
        <f t="shared" si="3"/>
        <v>1563000</v>
      </c>
      <c r="P19" s="19"/>
    </row>
    <row r="20" spans="1:18" ht="48.75" customHeight="1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1:18" ht="100.5" customHeight="1" thickBot="1" x14ac:dyDescent="0.6">
      <c r="A21" s="42" t="s">
        <v>20</v>
      </c>
      <c r="B21" s="43"/>
      <c r="C21" s="15">
        <f>C15-C19</f>
        <v>-157000</v>
      </c>
      <c r="D21" s="15">
        <f t="shared" ref="D21:N21" si="5">D15-D19</f>
        <v>-157000</v>
      </c>
      <c r="E21" s="15">
        <f t="shared" si="5"/>
        <v>-156000</v>
      </c>
      <c r="F21" s="15">
        <f t="shared" si="5"/>
        <v>-157000</v>
      </c>
      <c r="G21" s="15">
        <f t="shared" si="5"/>
        <v>-157000</v>
      </c>
      <c r="H21" s="15">
        <f t="shared" si="5"/>
        <v>-157000</v>
      </c>
      <c r="I21" s="15">
        <f t="shared" si="5"/>
        <v>-146000</v>
      </c>
      <c r="J21" s="15">
        <f t="shared" si="5"/>
        <v>-146000</v>
      </c>
      <c r="K21" s="15">
        <f t="shared" si="5"/>
        <v>-146000</v>
      </c>
      <c r="L21" s="32">
        <f t="shared" si="5"/>
        <v>-63000</v>
      </c>
      <c r="M21" s="32">
        <f t="shared" si="5"/>
        <v>-63000</v>
      </c>
      <c r="N21" s="33">
        <f t="shared" si="5"/>
        <v>-58000</v>
      </c>
      <c r="O21" s="27">
        <f>SUM(C21:N21)</f>
        <v>-1563000</v>
      </c>
      <c r="P21" s="20"/>
    </row>
    <row r="22" spans="1:18" x14ac:dyDescent="0.25">
      <c r="A22" s="34" t="s">
        <v>25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8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8" ht="15" customHeight="1" x14ac:dyDescent="0.25">
      <c r="A24" s="68" t="s">
        <v>30</v>
      </c>
      <c r="B24" s="68"/>
      <c r="C24" s="69" t="s">
        <v>31</v>
      </c>
      <c r="D24" s="69"/>
      <c r="E24" s="69"/>
      <c r="F24" s="69" t="s">
        <v>32</v>
      </c>
      <c r="G24" s="69"/>
      <c r="H24" s="69"/>
      <c r="I24" s="69"/>
      <c r="J24" s="69"/>
      <c r="K24" s="69" t="s">
        <v>33</v>
      </c>
      <c r="L24" s="69"/>
      <c r="M24" s="69"/>
      <c r="N24" s="69"/>
      <c r="O24" s="69"/>
    </row>
    <row r="25" spans="1:18" x14ac:dyDescent="0.25">
      <c r="A25" s="68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1:18" x14ac:dyDescent="0.25">
      <c r="A26" s="68"/>
      <c r="B26" s="68"/>
      <c r="C26" s="70">
        <v>0</v>
      </c>
      <c r="D26" s="70"/>
      <c r="E26" s="70"/>
      <c r="F26" s="71"/>
      <c r="G26" s="71"/>
      <c r="H26" s="71"/>
      <c r="I26" s="71"/>
      <c r="J26" s="71"/>
      <c r="K26" s="72" t="s">
        <v>34</v>
      </c>
      <c r="L26" s="72"/>
      <c r="M26" s="72"/>
      <c r="N26" s="72"/>
      <c r="O26" s="72"/>
    </row>
    <row r="27" spans="1:18" ht="15.75" x14ac:dyDescent="0.25">
      <c r="A27" s="104"/>
      <c r="B27" s="103"/>
      <c r="C27" s="93"/>
      <c r="D27" s="93"/>
      <c r="E27" s="94"/>
      <c r="F27" s="94"/>
      <c r="G27" s="94"/>
      <c r="H27" s="94"/>
      <c r="I27" s="94"/>
      <c r="J27" s="94"/>
      <c r="K27" s="94"/>
      <c r="L27" s="94"/>
      <c r="M27" s="95"/>
      <c r="N27" s="96"/>
      <c r="O27" s="97"/>
    </row>
    <row r="28" spans="1:18" ht="21" x14ac:dyDescent="0.25">
      <c r="A28" s="105"/>
      <c r="B28" s="98"/>
      <c r="C28" s="98"/>
      <c r="D28" s="98"/>
      <c r="E28" s="98"/>
      <c r="F28" s="98"/>
      <c r="G28" s="98"/>
      <c r="H28" s="98"/>
      <c r="I28" s="98"/>
      <c r="J28" s="98"/>
      <c r="K28" s="99"/>
      <c r="L28" s="99"/>
      <c r="M28" s="100"/>
      <c r="N28" s="101"/>
      <c r="O28" s="102"/>
    </row>
    <row r="29" spans="1:18" x14ac:dyDescent="0.25">
      <c r="A29" s="88" t="s">
        <v>35</v>
      </c>
      <c r="B29" s="89" t="s">
        <v>36</v>
      </c>
      <c r="C29" s="89"/>
      <c r="D29" s="89"/>
      <c r="E29" s="89"/>
      <c r="F29" s="89"/>
      <c r="G29" s="89"/>
      <c r="H29" s="89"/>
      <c r="I29" s="90" t="s">
        <v>37</v>
      </c>
      <c r="J29" s="90"/>
      <c r="K29" s="91" t="s">
        <v>38</v>
      </c>
      <c r="L29" s="91"/>
      <c r="M29" s="91"/>
      <c r="N29" s="91"/>
      <c r="O29" s="91"/>
    </row>
    <row r="30" spans="1:18" x14ac:dyDescent="0.25">
      <c r="A30" s="88"/>
      <c r="B30" s="89"/>
      <c r="C30" s="89"/>
      <c r="D30" s="89"/>
      <c r="E30" s="89"/>
      <c r="F30" s="89"/>
      <c r="G30" s="89"/>
      <c r="H30" s="89"/>
      <c r="I30" s="90" t="s">
        <v>39</v>
      </c>
      <c r="J30" s="90"/>
      <c r="K30" s="92" t="s">
        <v>40</v>
      </c>
      <c r="L30" s="92"/>
      <c r="M30" s="92"/>
      <c r="N30" s="92"/>
      <c r="O30" s="92"/>
    </row>
    <row r="31" spans="1:18" x14ac:dyDescent="0.25">
      <c r="A31" s="88"/>
      <c r="B31" s="89"/>
      <c r="C31" s="89"/>
      <c r="D31" s="89"/>
      <c r="E31" s="89"/>
      <c r="F31" s="89"/>
      <c r="G31" s="89"/>
      <c r="H31" s="89"/>
      <c r="I31" s="90" t="s">
        <v>41</v>
      </c>
      <c r="J31" s="90"/>
      <c r="K31" s="91" t="s">
        <v>42</v>
      </c>
      <c r="L31" s="91"/>
      <c r="M31" s="91"/>
      <c r="N31" s="91"/>
      <c r="O31" s="91"/>
    </row>
  </sheetData>
  <mergeCells count="38">
    <mergeCell ref="L2:N2"/>
    <mergeCell ref="L3:N3"/>
    <mergeCell ref="L4:N4"/>
    <mergeCell ref="D5:N5"/>
    <mergeCell ref="C1:K4"/>
    <mergeCell ref="L1:N1"/>
    <mergeCell ref="A29:A31"/>
    <mergeCell ref="B29:H31"/>
    <mergeCell ref="I29:J29"/>
    <mergeCell ref="I30:J30"/>
    <mergeCell ref="I31:J31"/>
    <mergeCell ref="K29:O29"/>
    <mergeCell ref="K30:O30"/>
    <mergeCell ref="K31:O31"/>
    <mergeCell ref="A24:B26"/>
    <mergeCell ref="C24:E25"/>
    <mergeCell ref="F24:J25"/>
    <mergeCell ref="C26:E26"/>
    <mergeCell ref="F26:J26"/>
    <mergeCell ref="K24:O25"/>
    <mergeCell ref="K26:O26"/>
    <mergeCell ref="A17:B17"/>
    <mergeCell ref="A6:O6"/>
    <mergeCell ref="A8:B8"/>
    <mergeCell ref="A9:B9"/>
    <mergeCell ref="A10:B10"/>
    <mergeCell ref="C10:E10"/>
    <mergeCell ref="A11:D11"/>
    <mergeCell ref="A12:B12"/>
    <mergeCell ref="A13:B13"/>
    <mergeCell ref="A14:B14"/>
    <mergeCell ref="A15:B15"/>
    <mergeCell ref="A16:P16"/>
    <mergeCell ref="A18:B18"/>
    <mergeCell ref="A19:B19"/>
    <mergeCell ref="A20:P20"/>
    <mergeCell ref="A21:B21"/>
    <mergeCell ref="A22:O22"/>
  </mergeCells>
  <hyperlinks>
    <hyperlink ref="K30" r:id="rId1" xr:uid="{13812473-3326-4BF5-899B-1B0A163678B7}"/>
  </hyperlinks>
  <pageMargins left="0.7" right="0.7" top="0.75" bottom="0.75" header="0.3" footer="0.3"/>
  <pageSetup paperSize="9" scale="2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Öğrenci</vt:lpstr>
      <vt:lpstr>Personel </vt:lpstr>
      <vt:lpstr>Öğrenci!Yazdırma_Alanı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2024-11-04T08:03:59Z</dcterms:modified>
</cp:coreProperties>
</file>