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636" activeTab="1"/>
  </bookViews>
  <sheets>
    <sheet name="Öğrenci" sheetId="1" r:id="rId1"/>
    <sheet name="Personel " sheetId="2" r:id="rId2"/>
  </sheets>
  <definedNames>
    <definedName name="_xlnm.Print_Area" localSheetId="0">Öğrenci!$C$2:$Z$17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E15" i="2"/>
  <c r="P14" i="2"/>
  <c r="P15" i="2" s="1"/>
  <c r="O14" i="2"/>
  <c r="O15" i="2" s="1"/>
  <c r="N14" i="2"/>
  <c r="M14" i="2"/>
  <c r="M15" i="2" s="1"/>
  <c r="L14" i="2"/>
  <c r="L15" i="2" s="1"/>
  <c r="K14" i="2"/>
  <c r="K15" i="2" s="1"/>
  <c r="J14" i="2"/>
  <c r="J15" i="2" s="1"/>
  <c r="J17" i="2" s="1"/>
  <c r="I14" i="2"/>
  <c r="I15" i="2" s="1"/>
  <c r="H14" i="2"/>
  <c r="H15" i="2" s="1"/>
  <c r="G14" i="2"/>
  <c r="G15" i="2" s="1"/>
  <c r="F14" i="2"/>
  <c r="F15" i="2" s="1"/>
  <c r="E14" i="2"/>
  <c r="Q13" i="2"/>
  <c r="P11" i="2"/>
  <c r="P17" i="2" s="1"/>
  <c r="O11" i="2"/>
  <c r="N11" i="2"/>
  <c r="M11" i="2"/>
  <c r="L11" i="2"/>
  <c r="L17" i="2" s="1"/>
  <c r="K11" i="2"/>
  <c r="K17" i="2" s="1"/>
  <c r="J11" i="2"/>
  <c r="I11" i="2"/>
  <c r="H11" i="2"/>
  <c r="H17" i="2" s="1"/>
  <c r="G11" i="2"/>
  <c r="F11" i="2"/>
  <c r="E11" i="2"/>
  <c r="E17" i="2" s="1"/>
  <c r="Q9" i="2"/>
  <c r="M17" i="2" l="1"/>
  <c r="F17" i="2"/>
  <c r="N17" i="2"/>
  <c r="O17" i="2"/>
  <c r="Q15" i="2"/>
  <c r="I17" i="2"/>
  <c r="Q11" i="2"/>
  <c r="Q10" i="2" s="1"/>
  <c r="G17" i="2"/>
  <c r="Q17" i="2" s="1"/>
  <c r="Q14" i="2"/>
  <c r="P14" i="1"/>
  <c r="O14" i="1"/>
  <c r="N14" i="1"/>
  <c r="M14" i="1"/>
  <c r="N11" i="1" l="1"/>
  <c r="Q13" i="1" l="1"/>
  <c r="Q9" i="1"/>
  <c r="F14" i="1"/>
  <c r="F15" i="1" s="1"/>
  <c r="G14" i="1"/>
  <c r="G15" i="1" s="1"/>
  <c r="H14" i="1"/>
  <c r="H15" i="1" s="1"/>
  <c r="I14" i="1"/>
  <c r="I15" i="1" s="1"/>
  <c r="J14" i="1"/>
  <c r="J15" i="1" s="1"/>
  <c r="K14" i="1"/>
  <c r="K15" i="1" s="1"/>
  <c r="L14" i="1"/>
  <c r="L15" i="1" s="1"/>
  <c r="M15" i="1"/>
  <c r="N15" i="1"/>
  <c r="N17" i="1" s="1"/>
  <c r="O15" i="1"/>
  <c r="P15" i="1"/>
  <c r="E14" i="1"/>
  <c r="E15" i="1" s="1"/>
  <c r="F11" i="1"/>
  <c r="F17" i="1" s="1"/>
  <c r="G11" i="1"/>
  <c r="H11" i="1"/>
  <c r="I11" i="1"/>
  <c r="J11" i="1"/>
  <c r="J17" i="1" s="1"/>
  <c r="K11" i="1"/>
  <c r="K17" i="1" s="1"/>
  <c r="L11" i="1"/>
  <c r="L17" i="1" s="1"/>
  <c r="M11" i="1"/>
  <c r="M17" i="1" s="1"/>
  <c r="O11" i="1"/>
  <c r="P11" i="1"/>
  <c r="E11" i="1"/>
  <c r="P17" i="1" l="1"/>
  <c r="O17" i="1"/>
  <c r="Q14" i="1"/>
  <c r="Q15" i="1"/>
  <c r="E17" i="1"/>
  <c r="Q11" i="1"/>
  <c r="Q10" i="1" s="1"/>
  <c r="I17" i="1"/>
  <c r="H17" i="1"/>
  <c r="G17" i="1"/>
  <c r="Q17" i="1" l="1"/>
</calcChain>
</file>

<file path=xl/sharedStrings.xml><?xml version="1.0" encoding="utf-8"?>
<sst xmlns="http://schemas.openxmlformats.org/spreadsheetml/2006/main" count="55" uniqueCount="31">
  <si>
    <t>Öğrenci Sayısı</t>
  </si>
  <si>
    <t>Sözleşme Bedeli + KDV</t>
  </si>
  <si>
    <t>ÖGRENCİDEN ALINAN YEMEK PAYI HARİÇ (TL)</t>
  </si>
  <si>
    <t>KDV DAHİL YEMEK BİRİM FİYAT (TL)</t>
  </si>
  <si>
    <t xml:space="preserve">                                                                                                                                                       (TL)</t>
  </si>
  <si>
    <t>AYLAR</t>
  </si>
  <si>
    <t xml:space="preserve">OCAK </t>
  </si>
  <si>
    <t>ŞUBAT</t>
  </si>
  <si>
    <t>MART</t>
  </si>
  <si>
    <t xml:space="preserve">NİSAN 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</si>
  <si>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</si>
  <si>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</si>
  <si>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</si>
  <si>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</si>
  <si>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</si>
  <si>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</si>
  <si>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</si>
  <si>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</si>
  <si>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Aylık Yemek Hizmeti Alan Öğrenci Sayısı</t>
  </si>
  <si>
    <t xml:space="preserve">MEVCUT AYLIK ÖDENEK         (KBÖ) </t>
  </si>
  <si>
    <t>AYLIK ÖDENEK İHTİYACI</t>
  </si>
  <si>
    <t>GENEL TOPLAM</t>
  </si>
  <si>
    <t>Ögrenciden Alınan Yemek Payı (TL)</t>
  </si>
  <si>
    <t>AYLIK HALEDİŞ GİDER  TOPLAMI</t>
  </si>
  <si>
    <t>AYLIK TOPLAM SKS GELİRİ</t>
  </si>
  <si>
    <r>
      <rPr>
        <sz val="12"/>
        <color theme="1"/>
        <rFont val="Calibri"/>
        <family val="2"/>
        <charset val="162"/>
        <scheme val="minor"/>
      </rPr>
      <t xml:space="preserve">Not: Eylül ayında ihale dönemi biteceğinden yeni ihale dönemi için (ekim, kasım, aralık) tahmini birim fiyat kdv dahil  60,00 TL olarak yazılmıştır. 	</t>
    </r>
    <r>
      <rPr>
        <sz val="11"/>
        <color theme="1"/>
        <rFont val="Calibri"/>
        <family val="2"/>
        <scheme val="minor"/>
      </rPr>
      <t xml:space="preserve">		</t>
    </r>
  </si>
  <si>
    <t>20.250.000,00 + KDV</t>
  </si>
  <si>
    <t>ANKARA SOSYAL BİLİMLER ÜNİVERSİTESİ                                                                                                                                                                                                                                                                  2024 ÖĞRENCİ YEMEK GİDERLERİ TABLOSU</t>
  </si>
  <si>
    <t>ANKARA SOSYAL BİLİMLER ÜNİVERSİTESİ                                                                                                                                                                                                                                                                  2024 PERSONEL YEMEK GİDERLERİ TABLOSU</t>
  </si>
  <si>
    <t>Personelden Alınan Yemek Payı (TL)</t>
  </si>
  <si>
    <t>Personel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</si>
</sst>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3" fontId="0" fillId="0" borderId="0" xfId="0" applyNumberFormat="1"/>
    <xf numFmtId="0" fontId="2" fillId="4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4" fontId="3" fillId="4" borderId="0" xfId="0" applyNumberFormat="1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8" borderId="18" xfId="0" applyNumberFormat="1" applyFont="1" applyFill="1" applyBorder="1" applyAlignment="1">
      <alignment vertical="center"/>
    </xf>
    <xf numFmtId="0" fontId="0" fillId="0" borderId="19" xfId="0" applyBorder="1"/>
    <xf numFmtId="0" fontId="0" fillId="0" borderId="8" xfId="0" applyBorder="1"/>
    <xf numFmtId="0" fontId="4" fillId="0" borderId="0" xfId="0" applyFont="1" applyBorder="1"/>
    <xf numFmtId="0" fontId="4" fillId="0" borderId="8" xfId="0" applyFont="1" applyBorder="1"/>
    <xf numFmtId="0" fontId="4" fillId="0" borderId="20" xfId="0" applyFont="1" applyBorder="1"/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3" fontId="3" fillId="5" borderId="21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3" fontId="3" fillId="5" borderId="24" xfId="0" applyNumberFormat="1" applyFont="1" applyFill="1" applyBorder="1" applyAlignment="1">
      <alignment vertical="center"/>
    </xf>
    <xf numFmtId="3" fontId="3" fillId="7" borderId="11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4" fontId="3" fillId="3" borderId="27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view="pageBreakPreview" topLeftCell="A4" zoomScale="40" zoomScaleNormal="100" zoomScaleSheetLayoutView="40" workbookViewId="0">
      <selection activeCell="A4" sqref="A1:XFD1048576"/>
    </sheetView>
  </sheetViews>
  <sheetFormatPr defaultRowHeight="14.4" x14ac:dyDescent="0.3"/>
  <cols>
    <col min="1" max="1" width="9.109375" style="3"/>
    <col min="2" max="2" width="18" style="3" customWidth="1"/>
    <col min="4" max="4" width="27.6640625" customWidth="1"/>
    <col min="5" max="5" width="33.6640625" bestFit="1" customWidth="1"/>
    <col min="6" max="6" width="20.5546875" customWidth="1"/>
    <col min="7" max="9" width="21.44140625" bestFit="1" customWidth="1"/>
    <col min="10" max="10" width="22.33203125" bestFit="1" customWidth="1"/>
    <col min="11" max="11" width="22.5546875" bestFit="1" customWidth="1"/>
    <col min="12" max="12" width="23.33203125" bestFit="1" customWidth="1"/>
    <col min="13" max="13" width="21.44140625" bestFit="1" customWidth="1"/>
    <col min="14" max="16" width="26.109375" bestFit="1" customWidth="1"/>
    <col min="17" max="17" width="36.5546875" customWidth="1"/>
    <col min="18" max="18" width="0.44140625" hidden="1" customWidth="1"/>
    <col min="19" max="26" width="9.109375" hidden="1" customWidth="1"/>
  </cols>
  <sheetData>
    <row r="1" spans="3:25" ht="15" thickBot="1" x14ac:dyDescent="0.35">
      <c r="C1" s="1"/>
      <c r="D1" s="1"/>
      <c r="E1" s="1"/>
      <c r="F1" s="1"/>
    </row>
    <row r="2" spans="3:25" ht="120" customHeight="1" thickBot="1" x14ac:dyDescent="0.35">
      <c r="C2" s="37" t="s">
        <v>27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18"/>
    </row>
    <row r="3" spans="3:25" ht="74.25" customHeight="1" x14ac:dyDescent="0.3">
      <c r="C3" s="7"/>
      <c r="D3" s="8"/>
      <c r="E3" s="8"/>
      <c r="F3" s="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9"/>
      <c r="Y3" s="2"/>
    </row>
    <row r="4" spans="3:25" ht="45" customHeight="1" x14ac:dyDescent="0.7">
      <c r="C4" s="64" t="s">
        <v>0</v>
      </c>
      <c r="D4" s="65"/>
      <c r="E4" s="12">
        <v>5612</v>
      </c>
      <c r="F4" s="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3:25" s="3" customFormat="1" ht="123.75" customHeight="1" x14ac:dyDescent="0.7">
      <c r="C5" s="40" t="s">
        <v>22</v>
      </c>
      <c r="D5" s="41"/>
      <c r="E5" s="33">
        <v>15</v>
      </c>
      <c r="F5" s="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3:25" ht="78" customHeight="1" x14ac:dyDescent="0.7">
      <c r="C6" s="40" t="s">
        <v>1</v>
      </c>
      <c r="D6" s="41"/>
      <c r="E6" s="57" t="s">
        <v>26</v>
      </c>
      <c r="F6" s="58"/>
      <c r="G6" s="59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3:25" ht="44.4" customHeight="1" thickBot="1" x14ac:dyDescent="0.75">
      <c r="C7" s="62" t="s">
        <v>4</v>
      </c>
      <c r="D7" s="63"/>
      <c r="E7" s="63"/>
      <c r="F7" s="63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</row>
    <row r="8" spans="3:25" ht="87.75" customHeight="1" x14ac:dyDescent="0.7">
      <c r="C8" s="42" t="s">
        <v>5</v>
      </c>
      <c r="D8" s="43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1" t="s">
        <v>17</v>
      </c>
      <c r="Q8" s="26" t="s">
        <v>21</v>
      </c>
      <c r="R8" s="21"/>
    </row>
    <row r="9" spans="3:25" ht="123.75" customHeight="1" x14ac:dyDescent="0.7">
      <c r="C9" s="44" t="s">
        <v>18</v>
      </c>
      <c r="D9" s="45"/>
      <c r="E9" s="12">
        <v>13041</v>
      </c>
      <c r="F9" s="13">
        <v>6500</v>
      </c>
      <c r="G9" s="13">
        <v>16500</v>
      </c>
      <c r="H9" s="13">
        <v>4000</v>
      </c>
      <c r="I9" s="13">
        <v>19000</v>
      </c>
      <c r="J9" s="13">
        <v>12000</v>
      </c>
      <c r="K9" s="13">
        <v>3000</v>
      </c>
      <c r="L9" s="13">
        <v>3000</v>
      </c>
      <c r="M9" s="13">
        <v>22000</v>
      </c>
      <c r="N9" s="13">
        <v>26400</v>
      </c>
      <c r="O9" s="13">
        <v>26400</v>
      </c>
      <c r="P9" s="23">
        <v>26400</v>
      </c>
      <c r="Q9" s="27">
        <f>SUM(E9:P9)</f>
        <v>178241</v>
      </c>
      <c r="R9" s="21"/>
    </row>
    <row r="10" spans="3:25" s="3" customFormat="1" ht="138" customHeight="1" x14ac:dyDescent="0.7">
      <c r="C10" s="50" t="s">
        <v>3</v>
      </c>
      <c r="D10" s="51"/>
      <c r="E10" s="14">
        <v>41.31</v>
      </c>
      <c r="F10" s="14">
        <v>41.31</v>
      </c>
      <c r="G10" s="14">
        <v>41.31</v>
      </c>
      <c r="H10" s="14">
        <v>41.31</v>
      </c>
      <c r="I10" s="14">
        <v>41.31</v>
      </c>
      <c r="J10" s="14">
        <v>41.31</v>
      </c>
      <c r="K10" s="14">
        <v>41.31</v>
      </c>
      <c r="L10" s="14">
        <v>41.31</v>
      </c>
      <c r="M10" s="14">
        <v>41.31</v>
      </c>
      <c r="N10" s="14">
        <v>111.38</v>
      </c>
      <c r="O10" s="14">
        <v>111.38</v>
      </c>
      <c r="P10" s="24">
        <v>111.38</v>
      </c>
      <c r="Q10" s="27">
        <f>Q11/Q9</f>
        <v>72.445058712641881</v>
      </c>
      <c r="R10" s="21"/>
    </row>
    <row r="11" spans="3:25" ht="121.5" customHeight="1" thickBot="1" x14ac:dyDescent="0.75">
      <c r="C11" s="48" t="s">
        <v>23</v>
      </c>
      <c r="D11" s="49"/>
      <c r="E11" s="15">
        <f>E9*E10</f>
        <v>538723.71000000008</v>
      </c>
      <c r="F11" s="15">
        <f t="shared" ref="F11:P11" si="0">F9*F10</f>
        <v>268515</v>
      </c>
      <c r="G11" s="15">
        <f t="shared" si="0"/>
        <v>681615</v>
      </c>
      <c r="H11" s="15">
        <f t="shared" si="0"/>
        <v>165240</v>
      </c>
      <c r="I11" s="15">
        <f t="shared" si="0"/>
        <v>784890</v>
      </c>
      <c r="J11" s="15">
        <f t="shared" si="0"/>
        <v>495720</v>
      </c>
      <c r="K11" s="15">
        <f t="shared" si="0"/>
        <v>123930</v>
      </c>
      <c r="L11" s="15">
        <f t="shared" si="0"/>
        <v>123930</v>
      </c>
      <c r="M11" s="15">
        <f t="shared" si="0"/>
        <v>908820</v>
      </c>
      <c r="N11" s="15">
        <f>N9*N10</f>
        <v>2940432</v>
      </c>
      <c r="O11" s="15">
        <f t="shared" si="0"/>
        <v>2940432</v>
      </c>
      <c r="P11" s="25">
        <f t="shared" si="0"/>
        <v>2940432</v>
      </c>
      <c r="Q11" s="28">
        <f t="shared" ref="Q11" si="1">SUM(E11:P11)</f>
        <v>12912679.710000001</v>
      </c>
      <c r="R11" s="21"/>
    </row>
    <row r="12" spans="3:25" s="3" customFormat="1" ht="40.5" customHeight="1" thickBot="1" x14ac:dyDescent="0.35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4"/>
    </row>
    <row r="13" spans="3:25" s="3" customFormat="1" ht="107.25" customHeight="1" x14ac:dyDescent="0.7">
      <c r="C13" s="52" t="s">
        <v>19</v>
      </c>
      <c r="D13" s="53"/>
      <c r="E13" s="16">
        <v>157000</v>
      </c>
      <c r="F13" s="16">
        <v>157000</v>
      </c>
      <c r="G13" s="16">
        <v>156000</v>
      </c>
      <c r="H13" s="16">
        <v>157000</v>
      </c>
      <c r="I13" s="16">
        <v>157000</v>
      </c>
      <c r="J13" s="16">
        <v>157000</v>
      </c>
      <c r="K13" s="16">
        <v>146000</v>
      </c>
      <c r="L13" s="16">
        <v>146000</v>
      </c>
      <c r="M13" s="16">
        <v>146000</v>
      </c>
      <c r="N13" s="16">
        <v>63000</v>
      </c>
      <c r="O13" s="16">
        <v>63000</v>
      </c>
      <c r="P13" s="30">
        <v>58000</v>
      </c>
      <c r="Q13" s="32">
        <f>SUM(E13:P13)</f>
        <v>1563000</v>
      </c>
      <c r="R13" s="21"/>
      <c r="T13" s="5"/>
    </row>
    <row r="14" spans="3:25" ht="151.5" customHeight="1" x14ac:dyDescent="0.7">
      <c r="C14" s="46" t="s">
        <v>2</v>
      </c>
      <c r="D14" s="47"/>
      <c r="E14" s="12">
        <f>6*E9</f>
        <v>78246</v>
      </c>
      <c r="F14" s="12">
        <f t="shared" ref="F14:L14" si="2">6*F9</f>
        <v>39000</v>
      </c>
      <c r="G14" s="12">
        <f t="shared" si="2"/>
        <v>99000</v>
      </c>
      <c r="H14" s="12">
        <f t="shared" si="2"/>
        <v>24000</v>
      </c>
      <c r="I14" s="12">
        <f t="shared" si="2"/>
        <v>114000</v>
      </c>
      <c r="J14" s="12">
        <f t="shared" si="2"/>
        <v>72000</v>
      </c>
      <c r="K14" s="12">
        <f t="shared" si="2"/>
        <v>18000</v>
      </c>
      <c r="L14" s="12">
        <f t="shared" si="2"/>
        <v>18000</v>
      </c>
      <c r="M14" s="12">
        <f>15*M9</f>
        <v>330000</v>
      </c>
      <c r="N14" s="12">
        <f>15*N9</f>
        <v>396000</v>
      </c>
      <c r="O14" s="12">
        <f>15*O9</f>
        <v>396000</v>
      </c>
      <c r="P14" s="31">
        <f>15*P9</f>
        <v>396000</v>
      </c>
      <c r="Q14" s="27">
        <f t="shared" ref="Q14:Q15" si="3">SUM(E14:P14)</f>
        <v>1980246</v>
      </c>
      <c r="R14" s="21"/>
    </row>
    <row r="15" spans="3:25" s="3" customFormat="1" ht="104.25" customHeight="1" thickBot="1" x14ac:dyDescent="0.75">
      <c r="C15" s="48" t="s">
        <v>24</v>
      </c>
      <c r="D15" s="49"/>
      <c r="E15" s="15">
        <f>SUM(E13:E14)</f>
        <v>235246</v>
      </c>
      <c r="F15" s="15">
        <f t="shared" ref="F15:P15" si="4">SUM(F13:F14)</f>
        <v>196000</v>
      </c>
      <c r="G15" s="15">
        <f t="shared" si="4"/>
        <v>255000</v>
      </c>
      <c r="H15" s="15">
        <f t="shared" si="4"/>
        <v>181000</v>
      </c>
      <c r="I15" s="15">
        <f t="shared" si="4"/>
        <v>271000</v>
      </c>
      <c r="J15" s="15">
        <f t="shared" si="4"/>
        <v>229000</v>
      </c>
      <c r="K15" s="15">
        <f t="shared" si="4"/>
        <v>164000</v>
      </c>
      <c r="L15" s="15">
        <f t="shared" si="4"/>
        <v>164000</v>
      </c>
      <c r="M15" s="15">
        <f t="shared" si="4"/>
        <v>476000</v>
      </c>
      <c r="N15" s="15">
        <f t="shared" si="4"/>
        <v>459000</v>
      </c>
      <c r="O15" s="15">
        <f t="shared" si="4"/>
        <v>459000</v>
      </c>
      <c r="P15" s="25">
        <f t="shared" si="4"/>
        <v>454000</v>
      </c>
      <c r="Q15" s="28">
        <f t="shared" si="3"/>
        <v>3543246</v>
      </c>
      <c r="R15" s="21"/>
    </row>
    <row r="16" spans="3:25" s="3" customFormat="1" ht="48.75" customHeight="1" thickBot="1" x14ac:dyDescent="0.35"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3:18" ht="100.5" customHeight="1" thickBot="1" x14ac:dyDescent="0.75">
      <c r="C17" s="66" t="s">
        <v>20</v>
      </c>
      <c r="D17" s="67"/>
      <c r="E17" s="17">
        <f>E11-E15</f>
        <v>303477.71000000008</v>
      </c>
      <c r="F17" s="17">
        <f t="shared" ref="F17:P17" si="5">F11-F15</f>
        <v>72515</v>
      </c>
      <c r="G17" s="17">
        <f t="shared" si="5"/>
        <v>426615</v>
      </c>
      <c r="H17" s="17">
        <f t="shared" si="5"/>
        <v>-15760</v>
      </c>
      <c r="I17" s="17">
        <f t="shared" si="5"/>
        <v>513890</v>
      </c>
      <c r="J17" s="17">
        <f t="shared" si="5"/>
        <v>266720</v>
      </c>
      <c r="K17" s="17">
        <f t="shared" si="5"/>
        <v>-40070</v>
      </c>
      <c r="L17" s="17">
        <f t="shared" si="5"/>
        <v>-40070</v>
      </c>
      <c r="M17" s="17">
        <f t="shared" si="5"/>
        <v>432820</v>
      </c>
      <c r="N17" s="35">
        <f t="shared" si="5"/>
        <v>2481432</v>
      </c>
      <c r="O17" s="35">
        <f t="shared" si="5"/>
        <v>2481432</v>
      </c>
      <c r="P17" s="36">
        <f t="shared" si="5"/>
        <v>2486432</v>
      </c>
      <c r="Q17" s="29">
        <f>SUM(E17:P17)</f>
        <v>9369433.7100000009</v>
      </c>
      <c r="R17" s="22"/>
    </row>
    <row r="18" spans="3:18" x14ac:dyDescent="0.3">
      <c r="C18" s="60" t="s">
        <v>25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</sheetData>
  <mergeCells count="17">
    <mergeCell ref="C18:Q18"/>
    <mergeCell ref="C7:F7"/>
    <mergeCell ref="C4:D4"/>
    <mergeCell ref="C6:D6"/>
    <mergeCell ref="C17:D17"/>
    <mergeCell ref="C15:D15"/>
    <mergeCell ref="C16:R16"/>
    <mergeCell ref="C2:Q2"/>
    <mergeCell ref="C5:D5"/>
    <mergeCell ref="C8:D8"/>
    <mergeCell ref="C9:D9"/>
    <mergeCell ref="C14:D14"/>
    <mergeCell ref="C11:D11"/>
    <mergeCell ref="C10:D10"/>
    <mergeCell ref="C13:D13"/>
    <mergeCell ref="C12:R12"/>
    <mergeCell ref="E6:G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8"/>
  <sheetViews>
    <sheetView tabSelected="1" view="pageBreakPreview" topLeftCell="A7" zoomScale="40" zoomScaleNormal="100" zoomScaleSheetLayoutView="40" workbookViewId="0">
      <selection activeCell="F8" sqref="F8"/>
    </sheetView>
  </sheetViews>
  <sheetFormatPr defaultRowHeight="14.4" x14ac:dyDescent="0.3"/>
  <cols>
    <col min="1" max="1" width="8.88671875" style="3"/>
    <col min="2" max="2" width="18" style="3" customWidth="1"/>
    <col min="3" max="3" width="8.88671875" style="3"/>
    <col min="4" max="4" width="27.6640625" style="3" customWidth="1"/>
    <col min="5" max="5" width="33.6640625" style="3" bestFit="1" customWidth="1"/>
    <col min="6" max="6" width="20.5546875" style="3" customWidth="1"/>
    <col min="7" max="9" width="21.44140625" style="3" bestFit="1" customWidth="1"/>
    <col min="10" max="10" width="22.33203125" style="3" bestFit="1" customWidth="1"/>
    <col min="11" max="11" width="22.5546875" style="3" bestFit="1" customWidth="1"/>
    <col min="12" max="12" width="23.33203125" style="3" bestFit="1" customWidth="1"/>
    <col min="13" max="13" width="21.44140625" style="3" bestFit="1" customWidth="1"/>
    <col min="14" max="16" width="26.109375" style="3" bestFit="1" customWidth="1"/>
    <col min="17" max="17" width="36.5546875" style="3" customWidth="1"/>
    <col min="18" max="18" width="0.44140625" style="3" hidden="1" customWidth="1"/>
    <col min="19" max="26" width="9.109375" style="3" hidden="1" customWidth="1"/>
    <col min="27" max="16384" width="8.88671875" style="3"/>
  </cols>
  <sheetData>
    <row r="1" spans="3:25" ht="15" thickBot="1" x14ac:dyDescent="0.35">
      <c r="C1" s="1"/>
      <c r="D1" s="1"/>
      <c r="E1" s="1"/>
      <c r="F1" s="1"/>
    </row>
    <row r="2" spans="3:25" ht="120" customHeight="1" thickBot="1" x14ac:dyDescent="0.35">
      <c r="C2" s="37" t="s">
        <v>28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18"/>
    </row>
    <row r="3" spans="3:25" ht="74.25" customHeight="1" x14ac:dyDescent="0.3">
      <c r="C3" s="7"/>
      <c r="D3" s="8"/>
      <c r="E3" s="8"/>
      <c r="F3" s="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9"/>
      <c r="Y3" s="2"/>
    </row>
    <row r="4" spans="3:25" ht="45" customHeight="1" x14ac:dyDescent="0.7">
      <c r="C4" s="64" t="s">
        <v>30</v>
      </c>
      <c r="D4" s="65"/>
      <c r="E4" s="12"/>
      <c r="F4" s="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3:25" ht="123.75" customHeight="1" x14ac:dyDescent="0.7">
      <c r="C5" s="40" t="s">
        <v>29</v>
      </c>
      <c r="D5" s="41"/>
      <c r="E5" s="33"/>
      <c r="F5" s="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3:25" ht="78" customHeight="1" x14ac:dyDescent="0.7">
      <c r="C6" s="40" t="s">
        <v>1</v>
      </c>
      <c r="D6" s="41"/>
      <c r="E6" s="57"/>
      <c r="F6" s="58"/>
      <c r="G6" s="59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3:25" ht="44.4" customHeight="1" thickBot="1" x14ac:dyDescent="0.75">
      <c r="C7" s="62" t="s">
        <v>4</v>
      </c>
      <c r="D7" s="63"/>
      <c r="E7" s="63"/>
      <c r="F7" s="63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</row>
    <row r="8" spans="3:25" ht="87.75" customHeight="1" x14ac:dyDescent="0.7">
      <c r="C8" s="42" t="s">
        <v>5</v>
      </c>
      <c r="D8" s="43"/>
      <c r="E8" s="34" t="s">
        <v>6</v>
      </c>
      <c r="F8" s="11" t="s">
        <v>7</v>
      </c>
      <c r="G8" s="34" t="s">
        <v>8</v>
      </c>
      <c r="H8" s="34" t="s">
        <v>9</v>
      </c>
      <c r="I8" s="34" t="s">
        <v>10</v>
      </c>
      <c r="J8" s="34" t="s">
        <v>11</v>
      </c>
      <c r="K8" s="34" t="s">
        <v>12</v>
      </c>
      <c r="L8" s="34" t="s">
        <v>13</v>
      </c>
      <c r="M8" s="34" t="s">
        <v>14</v>
      </c>
      <c r="N8" s="34" t="s">
        <v>15</v>
      </c>
      <c r="O8" s="34" t="s">
        <v>16</v>
      </c>
      <c r="P8" s="11" t="s">
        <v>17</v>
      </c>
      <c r="Q8" s="26" t="s">
        <v>21</v>
      </c>
      <c r="R8" s="21"/>
    </row>
    <row r="9" spans="3:25" ht="123.75" customHeight="1" x14ac:dyDescent="0.7">
      <c r="C9" s="44" t="s">
        <v>18</v>
      </c>
      <c r="D9" s="45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23"/>
      <c r="Q9" s="27">
        <f>SUM(E9:P9)</f>
        <v>0</v>
      </c>
      <c r="R9" s="21"/>
    </row>
    <row r="10" spans="3:25" ht="138" customHeight="1" x14ac:dyDescent="0.7">
      <c r="C10" s="50" t="s">
        <v>3</v>
      </c>
      <c r="D10" s="51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4"/>
      <c r="Q10" s="27" t="e">
        <f>Q11/Q9</f>
        <v>#DIV/0!</v>
      </c>
      <c r="R10" s="21"/>
    </row>
    <row r="11" spans="3:25" ht="121.5" customHeight="1" thickBot="1" x14ac:dyDescent="0.75">
      <c r="C11" s="48" t="s">
        <v>23</v>
      </c>
      <c r="D11" s="49"/>
      <c r="E11" s="15">
        <f>E9*E10</f>
        <v>0</v>
      </c>
      <c r="F11" s="15">
        <f t="shared" ref="F11:P11" si="0">F9*F10</f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>N9*N10</f>
        <v>0</v>
      </c>
      <c r="O11" s="15">
        <f t="shared" si="0"/>
        <v>0</v>
      </c>
      <c r="P11" s="25">
        <f t="shared" si="0"/>
        <v>0</v>
      </c>
      <c r="Q11" s="28">
        <f t="shared" ref="Q11" si="1">SUM(E11:P11)</f>
        <v>0</v>
      </c>
      <c r="R11" s="21"/>
    </row>
    <row r="12" spans="3:25" ht="40.5" customHeight="1" thickBot="1" x14ac:dyDescent="0.35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4"/>
    </row>
    <row r="13" spans="3:25" ht="107.25" customHeight="1" x14ac:dyDescent="0.7">
      <c r="C13" s="52" t="s">
        <v>19</v>
      </c>
      <c r="D13" s="53"/>
      <c r="E13" s="16">
        <v>157000</v>
      </c>
      <c r="F13" s="16">
        <v>157000</v>
      </c>
      <c r="G13" s="16">
        <v>156000</v>
      </c>
      <c r="H13" s="16">
        <v>157000</v>
      </c>
      <c r="I13" s="16">
        <v>157000</v>
      </c>
      <c r="J13" s="16">
        <v>157000</v>
      </c>
      <c r="K13" s="16">
        <v>146000</v>
      </c>
      <c r="L13" s="16">
        <v>146000</v>
      </c>
      <c r="M13" s="16">
        <v>146000</v>
      </c>
      <c r="N13" s="16">
        <v>63000</v>
      </c>
      <c r="O13" s="16">
        <v>63000</v>
      </c>
      <c r="P13" s="30">
        <v>58000</v>
      </c>
      <c r="Q13" s="32">
        <f>SUM(E13:P13)</f>
        <v>1563000</v>
      </c>
      <c r="R13" s="21"/>
      <c r="T13" s="5"/>
    </row>
    <row r="14" spans="3:25" ht="151.5" customHeight="1" x14ac:dyDescent="0.7">
      <c r="C14" s="46" t="s">
        <v>2</v>
      </c>
      <c r="D14" s="47"/>
      <c r="E14" s="12">
        <f>6*E9</f>
        <v>0</v>
      </c>
      <c r="F14" s="12">
        <f t="shared" ref="F14:L14" si="2">6*F9</f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>15*M9</f>
        <v>0</v>
      </c>
      <c r="N14" s="12">
        <f>15*N9</f>
        <v>0</v>
      </c>
      <c r="O14" s="12">
        <f>15*O9</f>
        <v>0</v>
      </c>
      <c r="P14" s="31">
        <f>15*P9</f>
        <v>0</v>
      </c>
      <c r="Q14" s="27">
        <f t="shared" ref="Q14:Q15" si="3">SUM(E14:P14)</f>
        <v>0</v>
      </c>
      <c r="R14" s="21"/>
    </row>
    <row r="15" spans="3:25" ht="104.25" customHeight="1" thickBot="1" x14ac:dyDescent="0.75">
      <c r="C15" s="48" t="s">
        <v>24</v>
      </c>
      <c r="D15" s="49"/>
      <c r="E15" s="15">
        <f>SUM(E13:E14)</f>
        <v>157000</v>
      </c>
      <c r="F15" s="15">
        <f t="shared" ref="F15:P15" si="4">SUM(F13:F14)</f>
        <v>157000</v>
      </c>
      <c r="G15" s="15">
        <f t="shared" si="4"/>
        <v>156000</v>
      </c>
      <c r="H15" s="15">
        <f t="shared" si="4"/>
        <v>157000</v>
      </c>
      <c r="I15" s="15">
        <f t="shared" si="4"/>
        <v>157000</v>
      </c>
      <c r="J15" s="15">
        <f t="shared" si="4"/>
        <v>157000</v>
      </c>
      <c r="K15" s="15">
        <f t="shared" si="4"/>
        <v>146000</v>
      </c>
      <c r="L15" s="15">
        <f t="shared" si="4"/>
        <v>146000</v>
      </c>
      <c r="M15" s="15">
        <f t="shared" si="4"/>
        <v>146000</v>
      </c>
      <c r="N15" s="15">
        <f t="shared" si="4"/>
        <v>63000</v>
      </c>
      <c r="O15" s="15">
        <f t="shared" si="4"/>
        <v>63000</v>
      </c>
      <c r="P15" s="25">
        <f t="shared" si="4"/>
        <v>58000</v>
      </c>
      <c r="Q15" s="28">
        <f t="shared" si="3"/>
        <v>1563000</v>
      </c>
      <c r="R15" s="21"/>
    </row>
    <row r="16" spans="3:25" ht="48.75" customHeight="1" thickBot="1" x14ac:dyDescent="0.35"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3:18" ht="100.5" customHeight="1" thickBot="1" x14ac:dyDescent="0.75">
      <c r="C17" s="66" t="s">
        <v>20</v>
      </c>
      <c r="D17" s="67"/>
      <c r="E17" s="17">
        <f>E11-E15</f>
        <v>-157000</v>
      </c>
      <c r="F17" s="17">
        <f t="shared" ref="F17:P17" si="5">F11-F15</f>
        <v>-157000</v>
      </c>
      <c r="G17" s="17">
        <f t="shared" si="5"/>
        <v>-156000</v>
      </c>
      <c r="H17" s="17">
        <f t="shared" si="5"/>
        <v>-157000</v>
      </c>
      <c r="I17" s="17">
        <f t="shared" si="5"/>
        <v>-157000</v>
      </c>
      <c r="J17" s="17">
        <f t="shared" si="5"/>
        <v>-157000</v>
      </c>
      <c r="K17" s="17">
        <f t="shared" si="5"/>
        <v>-146000</v>
      </c>
      <c r="L17" s="17">
        <f t="shared" si="5"/>
        <v>-146000</v>
      </c>
      <c r="M17" s="17">
        <f t="shared" si="5"/>
        <v>-146000</v>
      </c>
      <c r="N17" s="35">
        <f t="shared" si="5"/>
        <v>-63000</v>
      </c>
      <c r="O17" s="35">
        <f t="shared" si="5"/>
        <v>-63000</v>
      </c>
      <c r="P17" s="36">
        <f t="shared" si="5"/>
        <v>-58000</v>
      </c>
      <c r="Q17" s="29">
        <f>SUM(E17:P17)</f>
        <v>-1563000</v>
      </c>
      <c r="R17" s="22"/>
    </row>
    <row r="18" spans="3:18" x14ac:dyDescent="0.3">
      <c r="C18" s="60" t="s">
        <v>25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</sheetData>
  <mergeCells count="17">
    <mergeCell ref="C14:D14"/>
    <mergeCell ref="C15:D15"/>
    <mergeCell ref="C16:R16"/>
    <mergeCell ref="C17:D17"/>
    <mergeCell ref="C18:Q18"/>
    <mergeCell ref="C8:D8"/>
    <mergeCell ref="C9:D9"/>
    <mergeCell ref="C10:D10"/>
    <mergeCell ref="C11:D11"/>
    <mergeCell ref="C12:R12"/>
    <mergeCell ref="C13:D13"/>
    <mergeCell ref="C2:Q2"/>
    <mergeCell ref="C4:D4"/>
    <mergeCell ref="C5:D5"/>
    <mergeCell ref="C6:D6"/>
    <mergeCell ref="E6:G6"/>
    <mergeCell ref="C7:F7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Öğrenci</vt:lpstr>
      <vt:lpstr>Personel </vt:lpstr>
      <vt:lpstr>Öğrenci!Yazdırma_Alanı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2024-03-14T08:44:33Z</dcterms:modified>
</cp:coreProperties>
</file>